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04) Cellule_des_achats\ACHAT PRESTATIONS GENERALES\MAUD\MARCHE EN COURS\NETTOYAGE ET BIO NETTOYAGE\MARCHE VERSAILLES\DCE\Annexes CCTP\"/>
    </mc:Choice>
  </mc:AlternateContent>
  <bookViews>
    <workbookView xWindow="0" yWindow="0" windowWidth="23040" windowHeight="9192" tabRatio="652" activeTab="8"/>
  </bookViews>
  <sheets>
    <sheet name="7ème" sheetId="4" r:id="rId1"/>
    <sheet name="6ème " sheetId="6" r:id="rId2"/>
    <sheet name="5ème" sheetId="7" r:id="rId3"/>
    <sheet name="4ème" sheetId="8" r:id="rId4"/>
    <sheet name="3éme" sheetId="9" r:id="rId5"/>
    <sheet name="2éme" sheetId="10" r:id="rId6"/>
    <sheet name="1er " sheetId="11" r:id="rId7"/>
    <sheet name="Rdc" sheetId="27" r:id="rId8"/>
    <sheet name="-1" sheetId="26" r:id="rId9"/>
    <sheet name="-2" sheetId="25" r:id="rId10"/>
  </sheets>
  <calcPr calcId="162913"/>
</workbook>
</file>

<file path=xl/calcChain.xml><?xml version="1.0" encoding="utf-8"?>
<calcChain xmlns="http://schemas.openxmlformats.org/spreadsheetml/2006/main">
  <c r="D315" i="11" l="1"/>
  <c r="D15" i="25" l="1"/>
  <c r="D240" i="26"/>
  <c r="D228" i="26"/>
  <c r="D22" i="27" l="1"/>
  <c r="D32" i="27" l="1"/>
  <c r="D6" i="27"/>
  <c r="D202" i="10" l="1"/>
  <c r="D203" i="10"/>
  <c r="D163" i="10" l="1"/>
  <c r="D138" i="10"/>
  <c r="D5" i="10"/>
  <c r="D4" i="10"/>
  <c r="D34" i="7"/>
  <c r="D122" i="10"/>
  <c r="D111" i="10"/>
  <c r="D90" i="10"/>
  <c r="D65" i="10"/>
  <c r="D30" i="10"/>
  <c r="D31" i="10"/>
  <c r="D29" i="9"/>
  <c r="D13" i="9"/>
  <c r="D68" i="9"/>
  <c r="D66" i="9"/>
  <c r="D81" i="8" l="1"/>
  <c r="D68" i="8"/>
  <c r="D53" i="8"/>
  <c r="D43" i="8"/>
  <c r="D39" i="8"/>
  <c r="D76" i="7" l="1"/>
  <c r="D54" i="7"/>
  <c r="D32" i="7"/>
  <c r="D21" i="7"/>
  <c r="D69" i="6"/>
  <c r="D21" i="6"/>
  <c r="D35" i="4"/>
  <c r="D24" i="4"/>
  <c r="D5" i="6" l="1"/>
  <c r="D434" i="27" l="1"/>
  <c r="D325" i="27" l="1"/>
  <c r="D428" i="11" l="1"/>
  <c r="D257" i="27"/>
  <c r="D262" i="27"/>
  <c r="D82" i="11" l="1"/>
  <c r="D269" i="11" l="1"/>
  <c r="D267" i="11"/>
  <c r="D326" i="27" l="1"/>
  <c r="D35" i="27" l="1"/>
  <c r="D102" i="27"/>
  <c r="D136" i="27"/>
  <c r="D137" i="27"/>
  <c r="D297" i="27"/>
  <c r="D308" i="27"/>
  <c r="D327" i="27"/>
  <c r="D397" i="27"/>
  <c r="D38" i="26"/>
  <c r="D163" i="26"/>
</calcChain>
</file>

<file path=xl/sharedStrings.xml><?xml version="1.0" encoding="utf-8"?>
<sst xmlns="http://schemas.openxmlformats.org/spreadsheetml/2006/main" count="12758" uniqueCount="1478">
  <si>
    <t>Circulation</t>
  </si>
  <si>
    <r>
      <t>Superficie
en m</t>
    </r>
    <r>
      <rPr>
        <vertAlign val="superscript"/>
        <sz val="11"/>
        <color theme="1"/>
        <rFont val="Calibri"/>
        <family val="2"/>
        <scheme val="minor"/>
      </rPr>
      <t>2</t>
    </r>
  </si>
  <si>
    <t>SAS</t>
  </si>
  <si>
    <t>Salubrité</t>
  </si>
  <si>
    <t>Bureau médical</t>
  </si>
  <si>
    <t>Office personnel</t>
  </si>
  <si>
    <t>Réserve</t>
  </si>
  <si>
    <t>Appellation
Désignation</t>
  </si>
  <si>
    <t>WC Personnel</t>
  </si>
  <si>
    <t>Bureau IDE</t>
  </si>
  <si>
    <t xml:space="preserve">Lingerie  </t>
  </si>
  <si>
    <t xml:space="preserve">Réserve </t>
  </si>
  <si>
    <t>Salle de soins</t>
  </si>
  <si>
    <t xml:space="preserve">ORTHO - MP </t>
  </si>
  <si>
    <t>Réserve IDE</t>
  </si>
  <si>
    <t>Réserve  AS</t>
  </si>
  <si>
    <t xml:space="preserve">ORTHO </t>
  </si>
  <si>
    <t xml:space="preserve">Bureau </t>
  </si>
  <si>
    <t>WC Public x 2</t>
  </si>
  <si>
    <t>Salle d'attente</t>
  </si>
  <si>
    <t>Salle de staff</t>
  </si>
  <si>
    <t>Bureau</t>
  </si>
  <si>
    <t>USC</t>
  </si>
  <si>
    <t>Bureau Cadre</t>
  </si>
  <si>
    <t>archive secrétairiat</t>
  </si>
  <si>
    <t>Bureau cadre</t>
  </si>
  <si>
    <t>Secrérariat</t>
  </si>
  <si>
    <t>Sanitaire patient</t>
  </si>
  <si>
    <t>Hall Chariot</t>
  </si>
  <si>
    <t>Bureau coordinatrice</t>
  </si>
  <si>
    <t>Secteur ado</t>
  </si>
  <si>
    <t>Salle de jeux</t>
  </si>
  <si>
    <t>Pédiatrie</t>
  </si>
  <si>
    <t>Entretien famille</t>
  </si>
  <si>
    <t>L'école à l'hopital</t>
  </si>
  <si>
    <t>Lingerie  du personnel</t>
  </si>
  <si>
    <t>Lingerie  enfants</t>
  </si>
  <si>
    <t>Bureau des internes</t>
  </si>
  <si>
    <t>WC Personnel ou famille</t>
  </si>
  <si>
    <r>
      <t>Superficie
en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</si>
  <si>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Neuro</t>
  </si>
  <si>
    <t>Salon</t>
  </si>
  <si>
    <t>salle de staff</t>
  </si>
  <si>
    <t xml:space="preserve">Bureau médical </t>
  </si>
  <si>
    <t>Salle staff Watanabee</t>
  </si>
  <si>
    <t>Bureau entretien</t>
  </si>
  <si>
    <t xml:space="preserve">Bureau entretien </t>
  </si>
  <si>
    <t>Hall ascenceurs patients</t>
  </si>
  <si>
    <t>Bureau cadre sup</t>
  </si>
  <si>
    <t xml:space="preserve">Bureau chef de service </t>
  </si>
  <si>
    <t xml:space="preserve">Bureau Cadre de Pôle </t>
  </si>
  <si>
    <t xml:space="preserve">WC Public </t>
  </si>
  <si>
    <t>Secrétariat</t>
  </si>
  <si>
    <t>Bureau IDE programmation</t>
  </si>
  <si>
    <t>WC personnel</t>
  </si>
  <si>
    <t>Secrérariat neuro</t>
  </si>
  <si>
    <t>Bureau chef de service</t>
  </si>
  <si>
    <t xml:space="preserve">Bureau internes </t>
  </si>
  <si>
    <t>Bureau consultation</t>
  </si>
  <si>
    <t>Pneumologie</t>
  </si>
  <si>
    <t>Rangement</t>
  </si>
  <si>
    <t>Bureau assistant</t>
  </si>
  <si>
    <t>Box 4</t>
  </si>
  <si>
    <t>Box 5</t>
  </si>
  <si>
    <t>Box 6</t>
  </si>
  <si>
    <t>chambre de garde</t>
  </si>
  <si>
    <t xml:space="preserve">Secrérariat </t>
  </si>
  <si>
    <t>USINV</t>
  </si>
  <si>
    <t>CHASLIN</t>
  </si>
  <si>
    <t>PUSSIN</t>
  </si>
  <si>
    <t>Salle TV</t>
  </si>
  <si>
    <t>Couloir</t>
  </si>
  <si>
    <t>Sanitaire du personnel</t>
  </si>
  <si>
    <t>Ergothérapeute</t>
  </si>
  <si>
    <t>Bureau médecin</t>
  </si>
  <si>
    <t>Cardiologie 2</t>
  </si>
  <si>
    <t>Cardiologie 1</t>
  </si>
  <si>
    <t>Bureau IDE Référent</t>
  </si>
  <si>
    <t>WC du personnel</t>
  </si>
  <si>
    <t>USIC</t>
  </si>
  <si>
    <t>Chambre de garde</t>
  </si>
  <si>
    <t>GAP</t>
  </si>
  <si>
    <t>MIMIT</t>
  </si>
  <si>
    <t>Cardiologie</t>
  </si>
  <si>
    <t>Bureau psy</t>
  </si>
  <si>
    <t>Bureau du cadre</t>
  </si>
  <si>
    <t>Banque orange</t>
  </si>
  <si>
    <t>Banque rose</t>
  </si>
  <si>
    <t>Banque violet</t>
  </si>
  <si>
    <t>Salle de pause</t>
  </si>
  <si>
    <t>Bureau IDE recherche</t>
  </si>
  <si>
    <t>Bureau IDE prélévement</t>
  </si>
  <si>
    <t>Banque bleue</t>
  </si>
  <si>
    <t>Réanimation</t>
  </si>
  <si>
    <t>Néonatologie</t>
  </si>
  <si>
    <t>attente visiteur</t>
  </si>
  <si>
    <t>Salon repas parents</t>
  </si>
  <si>
    <t>Vestiaire</t>
  </si>
  <si>
    <t>Banque d'accueil</t>
  </si>
  <si>
    <t>Espace d'attente patients</t>
  </si>
  <si>
    <t>Salle staff</t>
  </si>
  <si>
    <t xml:space="preserve">Chambre de garde </t>
  </si>
  <si>
    <t>WC Patient</t>
  </si>
  <si>
    <t>Salle à manger</t>
  </si>
  <si>
    <t>Maternité</t>
  </si>
  <si>
    <t>Lingerie</t>
  </si>
  <si>
    <t>Réserve E</t>
  </si>
  <si>
    <t>Scintigraphie</t>
  </si>
  <si>
    <t>Box 2</t>
  </si>
  <si>
    <t>Box 1</t>
  </si>
  <si>
    <t>Box 3</t>
  </si>
  <si>
    <t>Archives</t>
  </si>
  <si>
    <t>Local ménage</t>
  </si>
  <si>
    <t>Bureau 1</t>
  </si>
  <si>
    <t>Bureau 2</t>
  </si>
  <si>
    <t>Bureau 3</t>
  </si>
  <si>
    <t>Bureau 4</t>
  </si>
  <si>
    <t>Bureau 5</t>
  </si>
  <si>
    <t>Bureau 6</t>
  </si>
  <si>
    <t>Bureau 7</t>
  </si>
  <si>
    <t>Ophtalmologie</t>
  </si>
  <si>
    <t>Stomatologie</t>
  </si>
  <si>
    <t xml:space="preserve">Secrétariat </t>
  </si>
  <si>
    <t>Bureau de consultation</t>
  </si>
  <si>
    <t xml:space="preserve">Accueil </t>
  </si>
  <si>
    <t>Centre des Hémophiles</t>
  </si>
  <si>
    <t>Salle prélèvement</t>
  </si>
  <si>
    <t>Cs pédiatrie</t>
  </si>
  <si>
    <t>Dégagement stockage chariot</t>
  </si>
  <si>
    <t>ORTHO</t>
  </si>
  <si>
    <t>Salon / salle attente</t>
  </si>
  <si>
    <t>Lieu de vie / Salle de jeux</t>
  </si>
  <si>
    <t>Salle restauration / lieu de repas</t>
  </si>
  <si>
    <t>Salle / coin jeux</t>
  </si>
  <si>
    <t>Commentaires</t>
  </si>
  <si>
    <t>Salon / Salle attente</t>
  </si>
  <si>
    <t>Salle EFR</t>
  </si>
  <si>
    <t>Salon attente</t>
  </si>
  <si>
    <t>Salle d'accueil</t>
  </si>
  <si>
    <t>ANESTH</t>
  </si>
  <si>
    <t>Laboratoire</t>
  </si>
  <si>
    <t>Couloirs / circulations</t>
  </si>
  <si>
    <t>Routage</t>
  </si>
  <si>
    <t>Labo BIOCHIMIE</t>
  </si>
  <si>
    <t>Bureau adjoint</t>
  </si>
  <si>
    <t>Labo Toxicologie</t>
  </si>
  <si>
    <t>Labo Toxicologie 2</t>
  </si>
  <si>
    <t>Labo technique hemostase</t>
  </si>
  <si>
    <t>Automate hemostase</t>
  </si>
  <si>
    <t>Automate cytologie</t>
  </si>
  <si>
    <t>Sanitaire 1 wc</t>
  </si>
  <si>
    <t>Salle repos</t>
  </si>
  <si>
    <t>Bureau PH BS</t>
  </si>
  <si>
    <t>Salle réunion</t>
  </si>
  <si>
    <t>Bureau Ass Bio</t>
  </si>
  <si>
    <t>Bureau PH PPOD</t>
  </si>
  <si>
    <t>Labo Hygiène</t>
  </si>
  <si>
    <t>Bureau PH BP</t>
  </si>
  <si>
    <t>Bureau PH SMJ</t>
  </si>
  <si>
    <t>Labo Bacteriologie</t>
  </si>
  <si>
    <t>Labo Parasitologie</t>
  </si>
  <si>
    <t>CDS</t>
  </si>
  <si>
    <t>SPRI</t>
  </si>
  <si>
    <t>Bureau Ass interne</t>
  </si>
  <si>
    <t>Secretariat / accueil</t>
  </si>
  <si>
    <t>IDE tech bio</t>
  </si>
  <si>
    <t>Entrée</t>
  </si>
  <si>
    <t>Centre de la Femme</t>
  </si>
  <si>
    <t>Consultation 5</t>
  </si>
  <si>
    <t>Pharmacie</t>
  </si>
  <si>
    <t>Sanitaire / douche</t>
  </si>
  <si>
    <t>DIM</t>
  </si>
  <si>
    <t>Bureau accueil</t>
  </si>
  <si>
    <t>SAMU RDC</t>
  </si>
  <si>
    <t>Garage</t>
  </si>
  <si>
    <t>Local info</t>
  </si>
  <si>
    <t>Salle maintenance</t>
  </si>
  <si>
    <t>Vestiaire ambulanciers</t>
  </si>
  <si>
    <t>DSIN</t>
  </si>
  <si>
    <t>Salle de réunion</t>
  </si>
  <si>
    <t>Salle de gestion</t>
  </si>
  <si>
    <t>Caisse</t>
  </si>
  <si>
    <t>PC sécurité</t>
  </si>
  <si>
    <t>Standard</t>
  </si>
  <si>
    <t>Vaguemestres</t>
  </si>
  <si>
    <t>Secrétariat de Direction</t>
  </si>
  <si>
    <t>Photocopieur</t>
  </si>
  <si>
    <t>Bureau du Directeur</t>
  </si>
  <si>
    <t>Salle de conférence</t>
  </si>
  <si>
    <t>Comptabilité</t>
  </si>
  <si>
    <t>Préparation naissance</t>
  </si>
  <si>
    <t>Réserve 1</t>
  </si>
  <si>
    <t>Réserve 2</t>
  </si>
  <si>
    <t>Réserve 3</t>
  </si>
  <si>
    <t>Réserve 4</t>
  </si>
  <si>
    <t>Réserve 5</t>
  </si>
  <si>
    <t>Réserve 6</t>
  </si>
  <si>
    <t>Réserve 7</t>
  </si>
  <si>
    <t>Dossiers volumineux</t>
  </si>
  <si>
    <t>Entrée archives</t>
  </si>
  <si>
    <t xml:space="preserve">Bureaux </t>
  </si>
  <si>
    <t>Bureau individuel</t>
  </si>
  <si>
    <t>Sanitaire (1 wc)</t>
  </si>
  <si>
    <t>Sanitaire (2 wc)</t>
  </si>
  <si>
    <t>SAMU / SMUR</t>
  </si>
  <si>
    <t>Bureau IADE</t>
  </si>
  <si>
    <t>Bureau infirmier</t>
  </si>
  <si>
    <t>Salle d'attente sécurisée</t>
  </si>
  <si>
    <t>Radiologie</t>
  </si>
  <si>
    <t xml:space="preserve">Cadre </t>
  </si>
  <si>
    <t xml:space="preserve">Programmation </t>
  </si>
  <si>
    <t>Pré admission</t>
  </si>
  <si>
    <t>Consultations 2</t>
  </si>
  <si>
    <t>Consultations 4</t>
  </si>
  <si>
    <t>Consultations 1</t>
  </si>
  <si>
    <t>Sanitaire personnel (2 wc)</t>
  </si>
  <si>
    <t>DHAL</t>
  </si>
  <si>
    <t>Blanchisserie</t>
  </si>
  <si>
    <t>Mécanique</t>
  </si>
  <si>
    <t>Ateliers</t>
  </si>
  <si>
    <t>Magasin</t>
  </si>
  <si>
    <t>Local linge propre</t>
  </si>
  <si>
    <t>Stérilisation</t>
  </si>
  <si>
    <t>Réserve palettes</t>
  </si>
  <si>
    <t>Chapelle</t>
  </si>
  <si>
    <t>Chappelle</t>
  </si>
  <si>
    <t>Reprographie</t>
  </si>
  <si>
    <t>Développement</t>
  </si>
  <si>
    <t>Salle de tri</t>
  </si>
  <si>
    <t>Salle de sport</t>
  </si>
  <si>
    <t>Syndicats</t>
  </si>
  <si>
    <t xml:space="preserve">Salle de pause </t>
  </si>
  <si>
    <t>Restauration</t>
  </si>
  <si>
    <t>D Larrey</t>
  </si>
  <si>
    <t>Salle restauration  patients</t>
  </si>
  <si>
    <t>Réparation automobile</t>
  </si>
  <si>
    <t xml:space="preserve">Réserve ouverte </t>
  </si>
  <si>
    <t>Réserve fermé</t>
  </si>
  <si>
    <t>Responsable CVC/ Plomberie</t>
  </si>
  <si>
    <t>Responsable service technique</t>
  </si>
  <si>
    <t>Atelier électricité</t>
  </si>
  <si>
    <t>Atelier TCE</t>
  </si>
  <si>
    <t>Atelier minuiserie</t>
  </si>
  <si>
    <t xml:space="preserve">Bureau magasin </t>
  </si>
  <si>
    <t>/</t>
  </si>
  <si>
    <t>Atelier serrurier</t>
  </si>
  <si>
    <t>Atelier Plombierie</t>
  </si>
  <si>
    <t xml:space="preserve">Circulation </t>
  </si>
  <si>
    <t xml:space="preserve">Réception matériel </t>
  </si>
  <si>
    <t>Réserve Test 2</t>
  </si>
  <si>
    <t xml:space="preserve">Teste 1 respirateur </t>
  </si>
  <si>
    <t>Bureau ouvert (4 postes)</t>
  </si>
  <si>
    <t xml:space="preserve">Salle de réunion </t>
  </si>
  <si>
    <t>Bureau ingénieur 1</t>
  </si>
  <si>
    <t>Bureau ingénieur 2</t>
  </si>
  <si>
    <t>Bureau directeur</t>
  </si>
  <si>
    <t>Linge sale</t>
  </si>
  <si>
    <t xml:space="preserve">Traitement air </t>
  </si>
  <si>
    <t xml:space="preserve">Biomedical </t>
  </si>
  <si>
    <t>Service</t>
  </si>
  <si>
    <t>Réserve chariot</t>
  </si>
  <si>
    <t xml:space="preserve">Lave linge </t>
  </si>
  <si>
    <t>Séchoir</t>
  </si>
  <si>
    <t>Linge propre</t>
  </si>
  <si>
    <t xml:space="preserve">Lingerie </t>
  </si>
  <si>
    <t xml:space="preserve">essayage </t>
  </si>
  <si>
    <t>Cabine</t>
  </si>
  <si>
    <t xml:space="preserve">Vestiaire </t>
  </si>
  <si>
    <t>Retour chariots linge</t>
  </si>
  <si>
    <t>Gestionnaire</t>
  </si>
  <si>
    <t>Bureau adjoint directeur</t>
  </si>
  <si>
    <t xml:space="preserve">SAS </t>
  </si>
  <si>
    <t>réception</t>
  </si>
  <si>
    <t xml:space="preserve">Bureau responsable </t>
  </si>
  <si>
    <t>Décartonnage réserve</t>
  </si>
  <si>
    <t xml:space="preserve">Salle d'attente </t>
  </si>
  <si>
    <t xml:space="preserve">Entrée vestiaire </t>
  </si>
  <si>
    <t>Kiné</t>
  </si>
  <si>
    <t>Syndicat SUD</t>
  </si>
  <si>
    <t>Syndicat CGT</t>
  </si>
  <si>
    <t>Syndicat SMPS</t>
  </si>
  <si>
    <t xml:space="preserve">Ménage </t>
  </si>
  <si>
    <t>Circulation (ext)</t>
  </si>
  <si>
    <t>Circulation (int)</t>
  </si>
  <si>
    <t>Sanitaire + douche (vest D)</t>
  </si>
  <si>
    <t>Sanitaire + douche (vest C)</t>
  </si>
  <si>
    <t>Sanitaire + douche (vest B)</t>
  </si>
  <si>
    <t>Sanitaire + douche (vest E)</t>
  </si>
  <si>
    <t>Sanitaire + douche (vest F)</t>
  </si>
  <si>
    <t>Sanitaire + douche (vest G)</t>
  </si>
  <si>
    <t>Sanitaire + douche (vest A)</t>
  </si>
  <si>
    <t>Bureau RCP</t>
  </si>
  <si>
    <t>Salle de reunion + annexe</t>
  </si>
  <si>
    <t xml:space="preserve">Environnement </t>
  </si>
  <si>
    <t xml:space="preserve">Salle de stockage </t>
  </si>
  <si>
    <t xml:space="preserve">Bureau 1 </t>
  </si>
  <si>
    <t>Bureau cadre de santé</t>
  </si>
  <si>
    <t>Examen consultation 3</t>
  </si>
  <si>
    <t>Examen consultation 2</t>
  </si>
  <si>
    <t>Examen consultation 1</t>
  </si>
  <si>
    <t>Cabine A</t>
  </si>
  <si>
    <t>Cabine B</t>
  </si>
  <si>
    <t>Cabine C</t>
  </si>
  <si>
    <t xml:space="preserve">Examen cardiologie </t>
  </si>
  <si>
    <t xml:space="preserve">Sanitaire visiteur </t>
  </si>
  <si>
    <t>salle échographie stress</t>
  </si>
  <si>
    <t>Salle échographie 1</t>
  </si>
  <si>
    <t>Salle échographie 2</t>
  </si>
  <si>
    <t>Salle échographie 3</t>
  </si>
  <si>
    <t>Zone d'attente 2</t>
  </si>
  <si>
    <t xml:space="preserve">Salle pansement </t>
  </si>
  <si>
    <t>Zone d'attente 1</t>
  </si>
  <si>
    <t>Stock</t>
  </si>
  <si>
    <t xml:space="preserve">Sanitaire personnel </t>
  </si>
  <si>
    <t xml:space="preserve">Épreuve d'éffort </t>
  </si>
  <si>
    <t xml:space="preserve">Salle d'attente explo </t>
  </si>
  <si>
    <t xml:space="preserve">Salle doppler </t>
  </si>
  <si>
    <t>Salle d'interprétation 1</t>
  </si>
  <si>
    <t>Salle d'interprétation 2</t>
  </si>
  <si>
    <t xml:space="preserve">Bureau IDE </t>
  </si>
  <si>
    <t xml:space="preserve">Local DSIN </t>
  </si>
  <si>
    <t>POOL HBC</t>
  </si>
  <si>
    <t>Salle de pause 1</t>
  </si>
  <si>
    <t>Salle de pause 2</t>
  </si>
  <si>
    <t xml:space="preserve">Bureau carde </t>
  </si>
  <si>
    <t xml:space="preserve">Bureau auditrice </t>
  </si>
  <si>
    <t xml:space="preserve">Réserve présta ménage </t>
  </si>
  <si>
    <t xml:space="preserve">Bureau gouvernante </t>
  </si>
  <si>
    <t>Couloir sortie</t>
  </si>
  <si>
    <t xml:space="preserve">Couloir accès </t>
  </si>
  <si>
    <t xml:space="preserve">Archive </t>
  </si>
  <si>
    <t xml:space="preserve">Bureau qualité hémovigilance </t>
  </si>
  <si>
    <t xml:space="preserve">Direction adjoint qualité </t>
  </si>
  <si>
    <t xml:space="preserve">Salle de formation </t>
  </si>
  <si>
    <t xml:space="preserve">Direction adjoint des achats </t>
  </si>
  <si>
    <t>Directeur des Achats</t>
  </si>
  <si>
    <t xml:space="preserve">Direction qualité </t>
  </si>
  <si>
    <t xml:space="preserve">Responsable achat </t>
  </si>
  <si>
    <t xml:space="preserve">Cellule des achats </t>
  </si>
  <si>
    <t>Cellule economique 2</t>
  </si>
  <si>
    <t>Cellule économique 1</t>
  </si>
  <si>
    <t>Cellule économique 3</t>
  </si>
  <si>
    <t>Bureau/Coffre</t>
  </si>
  <si>
    <t xml:space="preserve">Local technique </t>
  </si>
  <si>
    <t xml:space="preserve">Hall/ entrée </t>
  </si>
  <si>
    <t xml:space="preserve">Sanitaire femme </t>
  </si>
  <si>
    <t xml:space="preserve">Sanitiaire homme </t>
  </si>
  <si>
    <t xml:space="preserve">Hall invité </t>
  </si>
  <si>
    <t>Salle invités</t>
  </si>
  <si>
    <t xml:space="preserve">Distribution </t>
  </si>
  <si>
    <t xml:space="preserve">Plonge laverie </t>
  </si>
  <si>
    <t xml:space="preserve">Dépose sortie </t>
  </si>
  <si>
    <t>Récolte déchets</t>
  </si>
  <si>
    <t xml:space="preserve">Circulation ascenseurs visiteurs </t>
  </si>
  <si>
    <t>Circulation devant patio F</t>
  </si>
  <si>
    <t>Hall saxby</t>
  </si>
  <si>
    <t xml:space="preserve">Circulation montes malade </t>
  </si>
  <si>
    <t xml:space="preserve">Circulation face otis </t>
  </si>
  <si>
    <t xml:space="preserve">Circulation magasin/ self </t>
  </si>
  <si>
    <t xml:space="preserve">Hall devant la blanchisserie </t>
  </si>
  <si>
    <t xml:space="preserve">Circul entre garage et magasin </t>
  </si>
  <si>
    <t xml:space="preserve">Magasin ateliers </t>
  </si>
  <si>
    <t xml:space="preserve">Cuisine </t>
  </si>
  <si>
    <t>Lave chariot (plonge)</t>
  </si>
  <si>
    <t>Chariots</t>
  </si>
  <si>
    <t>SAS entrée plonge</t>
  </si>
  <si>
    <t>Plonge batterie</t>
  </si>
  <si>
    <t>Circulation HBC / Diététique</t>
  </si>
  <si>
    <t>Hall (face environnement)</t>
  </si>
  <si>
    <t xml:space="preserve">Circulation technique </t>
  </si>
  <si>
    <t>Circul face ascenseur  jaune</t>
  </si>
  <si>
    <t xml:space="preserve">Hall ascenseur jaune </t>
  </si>
  <si>
    <t xml:space="preserve">Locaux technique </t>
  </si>
  <si>
    <t>Stockage</t>
  </si>
  <si>
    <t>Local archives</t>
  </si>
  <si>
    <t>CS Hémato / Onco</t>
  </si>
  <si>
    <t xml:space="preserve">Bureau infirmière </t>
  </si>
  <si>
    <t xml:space="preserve">Poste infirmière </t>
  </si>
  <si>
    <t xml:space="preserve">Salle d'examen </t>
  </si>
  <si>
    <t xml:space="preserve">Bureau médecin </t>
  </si>
  <si>
    <t xml:space="preserve">Rangement </t>
  </si>
  <si>
    <t>Salle d'attente 1</t>
  </si>
  <si>
    <t>Electrophysiologie</t>
  </si>
  <si>
    <t xml:space="preserve">Orthoptie </t>
  </si>
  <si>
    <t>BOX 1</t>
  </si>
  <si>
    <t>BOX 2</t>
  </si>
  <si>
    <t>BOX 3</t>
  </si>
  <si>
    <t>BOX 4</t>
  </si>
  <si>
    <t>BOX 5</t>
  </si>
  <si>
    <t>BOX 6</t>
  </si>
  <si>
    <t>OCT</t>
  </si>
  <si>
    <t>Angiographie</t>
  </si>
  <si>
    <t xml:space="preserve">Bureau secrétariat </t>
  </si>
  <si>
    <t xml:space="preserve">Laser </t>
  </si>
  <si>
    <t>Salle IVT 1</t>
  </si>
  <si>
    <t>Salle IVT 2</t>
  </si>
  <si>
    <t>Stock IVT</t>
  </si>
  <si>
    <t>Salle d'attente IVT</t>
  </si>
  <si>
    <t xml:space="preserve">SAS IVT </t>
  </si>
  <si>
    <t>Champ visuel</t>
  </si>
  <si>
    <t xml:space="preserve">Archives </t>
  </si>
  <si>
    <t xml:space="preserve">Bureau Médecine nucléaire </t>
  </si>
  <si>
    <t xml:space="preserve">Bureau radio pharmacie </t>
  </si>
  <si>
    <t xml:space="preserve">Chef de service </t>
  </si>
  <si>
    <t>Sanitaire public (x2)</t>
  </si>
  <si>
    <t xml:space="preserve">Local ménage </t>
  </si>
  <si>
    <t>Circulation personnel (bureau)</t>
  </si>
  <si>
    <t>Circulation personnel (zone chaude)</t>
  </si>
  <si>
    <t>SAS entrée (zone chaude)</t>
  </si>
  <si>
    <t>Salle d'attente (ZC)</t>
  </si>
  <si>
    <t>Attente couchée (ZC)</t>
  </si>
  <si>
    <t>Circulation escalier perso (ZC)</t>
  </si>
  <si>
    <t xml:space="preserve">Hall d'entrée </t>
  </si>
  <si>
    <t>Salle de soins 1</t>
  </si>
  <si>
    <t>Salle de soins 2</t>
  </si>
  <si>
    <t>Sanitaire public</t>
  </si>
  <si>
    <t>Sanitaire personnel</t>
  </si>
  <si>
    <t>Salon 1</t>
  </si>
  <si>
    <t>Salon 2</t>
  </si>
  <si>
    <t>Salon 3</t>
  </si>
  <si>
    <t>Sanitaire PMR</t>
  </si>
  <si>
    <t>Prélèvement cornée (tissus)</t>
  </si>
  <si>
    <t>Rangement materiel (fauteuil)</t>
  </si>
  <si>
    <t>Vestiaire réserve</t>
  </si>
  <si>
    <t>Médecine ambulatoire</t>
  </si>
  <si>
    <t xml:space="preserve">Circulation personnel </t>
  </si>
  <si>
    <t>Sanitaire (x3)</t>
  </si>
  <si>
    <t xml:space="preserve">Salle de soins </t>
  </si>
  <si>
    <t>Box 8</t>
  </si>
  <si>
    <t>Box 9</t>
  </si>
  <si>
    <t>Box 10</t>
  </si>
  <si>
    <t>WC (X1)</t>
  </si>
  <si>
    <t>Box 11</t>
  </si>
  <si>
    <t>Box 12</t>
  </si>
  <si>
    <t>Sanitaire personnel (X2)</t>
  </si>
  <si>
    <t>P1</t>
  </si>
  <si>
    <t>7/7 - 1x/Jr</t>
  </si>
  <si>
    <t>P7</t>
  </si>
  <si>
    <t>7/7 - 2x/Jr</t>
  </si>
  <si>
    <t>7/7 - 6x/Jr</t>
  </si>
  <si>
    <t>3/7 - 1x/Jr</t>
  </si>
  <si>
    <t>1/7 - 1x/Jr</t>
  </si>
  <si>
    <t>Hall Garage Véhicules</t>
  </si>
  <si>
    <t xml:space="preserve">Cour technique </t>
  </si>
  <si>
    <t>P5</t>
  </si>
  <si>
    <t>Bureau Garage</t>
  </si>
  <si>
    <t>Circulation Intra</t>
  </si>
  <si>
    <t>Fréquence Presta</t>
  </si>
  <si>
    <t>Happytal</t>
  </si>
  <si>
    <t xml:space="preserve">WC personnel </t>
  </si>
  <si>
    <t xml:space="preserve">Sage femme coordinatrice </t>
  </si>
  <si>
    <t xml:space="preserve">IDE référente </t>
  </si>
  <si>
    <t>Bureau de passage</t>
  </si>
  <si>
    <t>Local déchets</t>
  </si>
  <si>
    <t>Saxby maternité</t>
  </si>
  <si>
    <t xml:space="preserve">Bureau simulation </t>
  </si>
  <si>
    <t>Bureau D4</t>
  </si>
  <si>
    <t>Bureau ambulancier</t>
  </si>
  <si>
    <t xml:space="preserve">Salle simulation </t>
  </si>
  <si>
    <t xml:space="preserve">Salle formation </t>
  </si>
  <si>
    <t xml:space="preserve">Réserve CESU </t>
  </si>
  <si>
    <t>Sanitaire (x1)</t>
  </si>
  <si>
    <t>Sanitaire (x2)</t>
  </si>
  <si>
    <t>WC PMR devant la COM</t>
  </si>
  <si>
    <t>WC devant la COM</t>
  </si>
  <si>
    <t xml:space="preserve">Bureau communication </t>
  </si>
  <si>
    <t xml:space="preserve">Communication </t>
  </si>
  <si>
    <t>BCRV</t>
  </si>
  <si>
    <t xml:space="preserve">Bureau cadre consultation </t>
  </si>
  <si>
    <t>Box A</t>
  </si>
  <si>
    <t>Box B</t>
  </si>
  <si>
    <t xml:space="preserve">Circulation interne </t>
  </si>
  <si>
    <t xml:space="preserve">Unité compensation secrétariat </t>
  </si>
  <si>
    <t>Equipe paramétrage</t>
  </si>
  <si>
    <t>cadre soins externe</t>
  </si>
  <si>
    <t>Box D psychologue CREOP</t>
  </si>
  <si>
    <t>Box C psychologue CREOP</t>
  </si>
  <si>
    <t xml:space="preserve">Bureau soins externe </t>
  </si>
  <si>
    <t xml:space="preserve">IDE recherche clinique </t>
  </si>
  <si>
    <t>Bureau 8</t>
  </si>
  <si>
    <t xml:space="preserve">Sanitaire public </t>
  </si>
  <si>
    <t>Service social</t>
  </si>
  <si>
    <t xml:space="preserve">Circulation d'entrée </t>
  </si>
  <si>
    <t>Circulation principal</t>
  </si>
  <si>
    <t xml:space="preserve">Vestiaire + WC personnel </t>
  </si>
  <si>
    <t>WC visiteur</t>
  </si>
  <si>
    <t>Box médical</t>
  </si>
  <si>
    <t>Centre de Tri</t>
  </si>
  <si>
    <t xml:space="preserve">Bureau pneumatique </t>
  </si>
  <si>
    <t>Permanence psychologue</t>
  </si>
  <si>
    <t>WC public PMR</t>
  </si>
  <si>
    <t>Douche + WC visiteur+SAS</t>
  </si>
  <si>
    <t xml:space="preserve">Grande réserve + SAS </t>
  </si>
  <si>
    <t>Entrée professionnels</t>
  </si>
  <si>
    <t xml:space="preserve">Transfert materiel propre </t>
  </si>
  <si>
    <t>Rangement propre</t>
  </si>
  <si>
    <t>Réserve linge</t>
  </si>
  <si>
    <t>Réserve biberonnerie</t>
  </si>
  <si>
    <t>Bureau internes</t>
  </si>
  <si>
    <t>Bureau secretariat + réserve</t>
  </si>
  <si>
    <t>Vestiaire du bureau secrétariat</t>
  </si>
  <si>
    <t>Biochimie spécialisée</t>
  </si>
  <si>
    <t>Cobas biochimie</t>
  </si>
  <si>
    <t xml:space="preserve">Attente bureau </t>
  </si>
  <si>
    <t>Chef de service</t>
  </si>
  <si>
    <t xml:space="preserve">Labo urgence routine+ PSM </t>
  </si>
  <si>
    <t>PSM du laboratoire urgence</t>
  </si>
  <si>
    <t>Labo Pharmacologie+ toxicologie</t>
  </si>
  <si>
    <t xml:space="preserve">Bureau cytologie </t>
  </si>
  <si>
    <t>laboratoire Cytologie</t>
  </si>
  <si>
    <r>
      <t xml:space="preserve">Chambre garde </t>
    </r>
    <r>
      <rPr>
        <sz val="9"/>
        <color theme="1"/>
        <rFont val="Calibri"/>
        <family val="2"/>
        <scheme val="minor"/>
      </rPr>
      <t>+ SDB</t>
    </r>
  </si>
  <si>
    <t>Chambre noire</t>
  </si>
  <si>
    <t>Ingénieur hospitalier</t>
  </si>
  <si>
    <t>Bureau Assistant</t>
  </si>
  <si>
    <t>cadre bactériologie</t>
  </si>
  <si>
    <t>Reserve bactériologie</t>
  </si>
  <si>
    <t>Sanitaire x2</t>
  </si>
  <si>
    <t xml:space="preserve">Bureau interne </t>
  </si>
  <si>
    <t xml:space="preserve">Laboratoire virologie </t>
  </si>
  <si>
    <t xml:space="preserve">Laboratoire sérologie </t>
  </si>
  <si>
    <t xml:space="preserve">Circulation microbiologie </t>
  </si>
  <si>
    <t>EEG</t>
  </si>
  <si>
    <t>Salle EEG 1</t>
  </si>
  <si>
    <t>Salle EEG 2</t>
  </si>
  <si>
    <t xml:space="preserve">Médecin </t>
  </si>
  <si>
    <t xml:space="preserve">Bureau accueil </t>
  </si>
  <si>
    <t xml:space="preserve">Accueil général </t>
  </si>
  <si>
    <t xml:space="preserve">Attente / réserve </t>
  </si>
  <si>
    <t>Secrétariat radio</t>
  </si>
  <si>
    <t>Chef de service radio</t>
  </si>
  <si>
    <t>Salle d'attente (Accueil)</t>
  </si>
  <si>
    <t xml:space="preserve">Salle de développement </t>
  </si>
  <si>
    <t>Cadre</t>
  </si>
  <si>
    <t>Secrétariat scanner</t>
  </si>
  <si>
    <t>Radiologue</t>
  </si>
  <si>
    <t xml:space="preserve">Urgences psy </t>
  </si>
  <si>
    <t>Bureau assistante social</t>
  </si>
  <si>
    <t>Unité 72</t>
  </si>
  <si>
    <t>Urg pédiatrique</t>
  </si>
  <si>
    <t>Box IAO</t>
  </si>
  <si>
    <t>Salle 1</t>
  </si>
  <si>
    <t>Salle 2</t>
  </si>
  <si>
    <t>Salle 3</t>
  </si>
  <si>
    <t>Salle 4</t>
  </si>
  <si>
    <t>Box ZTCD</t>
  </si>
  <si>
    <t>Salle 5</t>
  </si>
  <si>
    <t>Box déchocage</t>
  </si>
  <si>
    <t>Bureau interne</t>
  </si>
  <si>
    <t>Salle d'attente IOA</t>
  </si>
  <si>
    <t>Sanitaire patient salle d'attente</t>
  </si>
  <si>
    <t>Sanitaire patients + douche</t>
  </si>
  <si>
    <t>Réserve / lingerie</t>
  </si>
  <si>
    <t xml:space="preserve">Urgence adult </t>
  </si>
  <si>
    <t xml:space="preserve">Police </t>
  </si>
  <si>
    <t>Transport</t>
  </si>
  <si>
    <t>Attente</t>
  </si>
  <si>
    <t xml:space="preserve">Rangement fauteuil </t>
  </si>
  <si>
    <t>SAS entrée</t>
  </si>
  <si>
    <t>TRI</t>
  </si>
  <si>
    <t>Hall d'accueil</t>
  </si>
  <si>
    <t xml:space="preserve">Accueil urgence </t>
  </si>
  <si>
    <t>Box zone tiède (5 et 6)</t>
  </si>
  <si>
    <t xml:space="preserve">Box 7 bureau médecin </t>
  </si>
  <si>
    <t xml:space="preserve">WC patient </t>
  </si>
  <si>
    <t>Salubrité IDE</t>
  </si>
  <si>
    <t xml:space="preserve">Poste de soins </t>
  </si>
  <si>
    <r>
      <t>WC patient  5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 A.V</t>
    </r>
  </si>
  <si>
    <r>
      <t>WC patient x2  5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 A.V</t>
    </r>
  </si>
  <si>
    <t>Box 13 soins rapide</t>
  </si>
  <si>
    <t>Déchocage 1,2 et 3</t>
  </si>
  <si>
    <r>
      <t>Circulation 5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 A.V</t>
    </r>
  </si>
  <si>
    <t xml:space="preserve">Urgence radio </t>
  </si>
  <si>
    <t>Interprétation radio et scanner</t>
  </si>
  <si>
    <t>Scanner</t>
  </si>
  <si>
    <t xml:space="preserve">Salle d'attente scanner </t>
  </si>
  <si>
    <t>Box polyvalent</t>
  </si>
  <si>
    <t>EMG</t>
  </si>
  <si>
    <t>Passerelle EMG /UHCD</t>
  </si>
  <si>
    <t>Passerelle scanner/ urg péd</t>
  </si>
  <si>
    <t>Salle lecture radio</t>
  </si>
  <si>
    <t>Circulation interne scanner</t>
  </si>
  <si>
    <t>IRM</t>
  </si>
  <si>
    <t>Secrétarait 1</t>
  </si>
  <si>
    <t>Circulation public radio/IRM</t>
  </si>
  <si>
    <t>Secrétariat 2</t>
  </si>
  <si>
    <t>Salle d'attente 2</t>
  </si>
  <si>
    <t>Transmission</t>
  </si>
  <si>
    <t xml:space="preserve">Secrétariat chef de service </t>
  </si>
  <si>
    <t>UHCD</t>
  </si>
  <si>
    <t>Circulation urg ped à urg psy</t>
  </si>
  <si>
    <t>Salle d'attente scanner 2</t>
  </si>
  <si>
    <t xml:space="preserve">WC public </t>
  </si>
  <si>
    <t>Circulation secteur radio</t>
  </si>
  <si>
    <t xml:space="preserve">Référente IDE </t>
  </si>
  <si>
    <t xml:space="preserve">Matériel </t>
  </si>
  <si>
    <t xml:space="preserve">Bureau accueil psy </t>
  </si>
  <si>
    <t xml:space="preserve">Accueil famille </t>
  </si>
  <si>
    <t xml:space="preserve">Bureau assistante </t>
  </si>
  <si>
    <t>Psychologue</t>
  </si>
  <si>
    <t>Salle de réunion mater 1</t>
  </si>
  <si>
    <t>Hall maternité 1</t>
  </si>
  <si>
    <t xml:space="preserve">Sanitaire visiteurs </t>
  </si>
  <si>
    <t xml:space="preserve">Circulation ascenseur/staff mater </t>
  </si>
  <si>
    <t>Circul ascenseur patient/ saxby</t>
  </si>
  <si>
    <t>Circul service social/ mater</t>
  </si>
  <si>
    <t xml:space="preserve">Circulation scanner 2/mater </t>
  </si>
  <si>
    <t>Couloir entrée personnel</t>
  </si>
  <si>
    <t>Sanitaire public salle d'attente</t>
  </si>
  <si>
    <t>Bureau médecin (4 postes)</t>
  </si>
  <si>
    <t xml:space="preserve">WC + Douche patient </t>
  </si>
  <si>
    <t xml:space="preserve">Bureau coordinatrice </t>
  </si>
  <si>
    <t>Matéreil dialyse</t>
  </si>
  <si>
    <t>Salon attente famille 1</t>
  </si>
  <si>
    <t>Salon attente famille 2</t>
  </si>
  <si>
    <t xml:space="preserve"> Circulation côté chambre</t>
  </si>
  <si>
    <t xml:space="preserve">Circulation coté bureau </t>
  </si>
  <si>
    <t>Bureau assistants</t>
  </si>
  <si>
    <t>Coordinatrice hospitalière</t>
  </si>
  <si>
    <t xml:space="preserve">Chambre interne </t>
  </si>
  <si>
    <t xml:space="preserve">Chambre externe </t>
  </si>
  <si>
    <t xml:space="preserve">Chambre sénior </t>
  </si>
  <si>
    <t>Coordinatrice paramédicale</t>
  </si>
  <si>
    <t>Praticiens hospitaliers</t>
  </si>
  <si>
    <t xml:space="preserve">Salon de famille </t>
  </si>
  <si>
    <t xml:space="preserve">Bureau pédiatre </t>
  </si>
  <si>
    <t>Bureau  A</t>
  </si>
  <si>
    <t>Bureau logistique</t>
  </si>
  <si>
    <t>Goulotte maternité</t>
  </si>
  <si>
    <t xml:space="preserve">salle d'attente </t>
  </si>
  <si>
    <t>Hall d'entrée mater</t>
  </si>
  <si>
    <t xml:space="preserve">Réserve pharmacie </t>
  </si>
  <si>
    <t>SAMU</t>
  </si>
  <si>
    <t>Salle de cours</t>
  </si>
  <si>
    <t>OSNP</t>
  </si>
  <si>
    <t>CUMP</t>
  </si>
  <si>
    <t>SAMU 78 A1</t>
  </si>
  <si>
    <t>SAMU médecin 78 A2</t>
  </si>
  <si>
    <t>SAMU médecin 78 A3</t>
  </si>
  <si>
    <t>SAMU médecin 78 A4</t>
  </si>
  <si>
    <t>SAMU médecin C1</t>
  </si>
  <si>
    <t>SAMU médecin C2</t>
  </si>
  <si>
    <t>SAMU médecin C3</t>
  </si>
  <si>
    <t>SAMU médecin B1</t>
  </si>
  <si>
    <t>SAMU médecin B2</t>
  </si>
  <si>
    <t>SAMU médecin B3</t>
  </si>
  <si>
    <t xml:space="preserve">Couloir salle de pause </t>
  </si>
  <si>
    <t>SAMU médecin C4</t>
  </si>
  <si>
    <t xml:space="preserve">Cadre infirmier </t>
  </si>
  <si>
    <t>Cadre IADE</t>
  </si>
  <si>
    <t>Cadre ambu</t>
  </si>
  <si>
    <t xml:space="preserve">Salle de crise </t>
  </si>
  <si>
    <t xml:space="preserve">Photocopieur </t>
  </si>
  <si>
    <t>Cadre paramédical</t>
  </si>
  <si>
    <t xml:space="preserve">Secrétariat facturation </t>
  </si>
  <si>
    <t>Bureau A5</t>
  </si>
  <si>
    <t>Sureté malveillance</t>
  </si>
  <si>
    <t>Responsable</t>
  </si>
  <si>
    <t xml:space="preserve">Direction des soins </t>
  </si>
  <si>
    <t>Coordinatrice parcours patients</t>
  </si>
  <si>
    <t xml:space="preserve">Cadre paramedical </t>
  </si>
  <si>
    <t>Bureau A7</t>
  </si>
  <si>
    <t xml:space="preserve">Bureau médecin anesthésiste </t>
  </si>
  <si>
    <t>Chambre médecin bloc + SDB</t>
  </si>
  <si>
    <t>Chambre anesth maternité + SDB</t>
  </si>
  <si>
    <t>Chambre interne ortho + SDB</t>
  </si>
  <si>
    <t>Chambre interne chirurgie + SDB</t>
  </si>
  <si>
    <t>ANCA</t>
  </si>
  <si>
    <t>Attente patients fauteuil</t>
  </si>
  <si>
    <t>Endoscopie</t>
  </si>
  <si>
    <t xml:space="preserve">WC Patient PMR </t>
  </si>
  <si>
    <t xml:space="preserve">Wc personnel </t>
  </si>
  <si>
    <t xml:space="preserve">WC réserve salle foret </t>
  </si>
  <si>
    <t xml:space="preserve">Bureau internes externes </t>
  </si>
  <si>
    <t xml:space="preserve">BLOC </t>
  </si>
  <si>
    <t>Vestiaire visiteurs</t>
  </si>
  <si>
    <t>Local game ready</t>
  </si>
  <si>
    <t>Salle dossier</t>
  </si>
  <si>
    <t>Réserve foret / anesthésie</t>
  </si>
  <si>
    <t>Bureau programmation endoscopie</t>
  </si>
  <si>
    <t xml:space="preserve">Bureau logistique </t>
  </si>
  <si>
    <t xml:space="preserve">Cadre référente </t>
  </si>
  <si>
    <t xml:space="preserve">Cadre bloc </t>
  </si>
  <si>
    <t xml:space="preserve">Secrétaire/ingénieur </t>
  </si>
  <si>
    <t xml:space="preserve">Machines/ réserve </t>
  </si>
  <si>
    <t xml:space="preserve">Stockage nettoyage </t>
  </si>
  <si>
    <t xml:space="preserve">Accueil attente couché </t>
  </si>
  <si>
    <t xml:space="preserve">Bureau attente couché </t>
  </si>
  <si>
    <t>SSPI 1</t>
  </si>
  <si>
    <t>Dépôt radio</t>
  </si>
  <si>
    <t>Rangement 1</t>
  </si>
  <si>
    <t>Rangement 2</t>
  </si>
  <si>
    <t xml:space="preserve">Circulation visiteur </t>
  </si>
  <si>
    <t>Vestiaire personnel homme + WC</t>
  </si>
  <si>
    <t>Vestiaire personnel femmes + WC</t>
  </si>
  <si>
    <t>WC personnel arsenal chirurgical</t>
  </si>
  <si>
    <t>Zone matériel arsenal chirurgical</t>
  </si>
  <si>
    <t>Réserve anesthésiste maternité</t>
  </si>
  <si>
    <t>5/5 - 1x/Jr</t>
  </si>
  <si>
    <t>N#A</t>
  </si>
  <si>
    <t>Circulation générale</t>
  </si>
  <si>
    <t>Circulation intérieure</t>
  </si>
  <si>
    <t>Zone de Presta</t>
  </si>
  <si>
    <t>Ramassage poubelles</t>
  </si>
  <si>
    <t>7/7 - 2x/jr</t>
  </si>
  <si>
    <t>Circulation Générale</t>
  </si>
  <si>
    <t>Circulation intra</t>
  </si>
  <si>
    <t>Bureau / Réserve</t>
  </si>
  <si>
    <t>7/7 - 1x/jr</t>
  </si>
  <si>
    <t>Local "soins"</t>
  </si>
  <si>
    <t>Déchets alimentaires</t>
  </si>
  <si>
    <t>incl mobilier</t>
  </si>
  <si>
    <t>5/5 - 1x/jr</t>
  </si>
  <si>
    <t xml:space="preserve">Salle de repas </t>
  </si>
  <si>
    <t>Hall face aux escaliers du personnel</t>
  </si>
  <si>
    <t>7/7 - 3x/jr</t>
  </si>
  <si>
    <t xml:space="preserve">Restaurant du personnel </t>
  </si>
  <si>
    <t>1/7 - 1x/jr</t>
  </si>
  <si>
    <t>Salle réunion / formation</t>
  </si>
  <si>
    <t>entre 9h et 11h30</t>
  </si>
  <si>
    <t>Sanitaire (grand flux)</t>
  </si>
  <si>
    <t>Salle PABX</t>
  </si>
  <si>
    <t>Syndicat CFDT</t>
  </si>
  <si>
    <t>Sanitaires (x3) personnel</t>
  </si>
  <si>
    <t>2/7 - 1x/Jr</t>
  </si>
  <si>
    <t>Sanitaire (1wc) personnel</t>
  </si>
  <si>
    <t>Sanitaires du personnel/douche du vest</t>
  </si>
  <si>
    <t>Sanitaire (ADMI2) personnel</t>
  </si>
  <si>
    <t>Sanitaire (ADM1) personnel</t>
  </si>
  <si>
    <t>Zone accueil / attente</t>
  </si>
  <si>
    <t>Circulation / attente zone gestion cuisine</t>
  </si>
  <si>
    <t>Diététique</t>
  </si>
  <si>
    <t>Sanitaire du vest femmes (3wc)</t>
  </si>
  <si>
    <t>Sanitaire du vest hommes (1wc)</t>
  </si>
  <si>
    <t>DIP</t>
  </si>
  <si>
    <t>Stockage magasin</t>
  </si>
  <si>
    <t>Vestiaire + sanitaire personnel</t>
  </si>
  <si>
    <t>Wc personnel</t>
  </si>
  <si>
    <t>WC PMR personnel</t>
  </si>
  <si>
    <t>Bureau resp/admin</t>
  </si>
  <si>
    <t>Bureau prep</t>
  </si>
  <si>
    <t>Reception</t>
  </si>
  <si>
    <t xml:space="preserve">Presta bionettoyage </t>
  </si>
  <si>
    <t>Bureau programmatrice</t>
  </si>
  <si>
    <t>Circulation / passage</t>
  </si>
  <si>
    <t>Lavage / désinfection</t>
  </si>
  <si>
    <t>5/5 - 2x/Jr</t>
  </si>
  <si>
    <t>Ramassage poubelle</t>
  </si>
  <si>
    <t>Chbre/Box "classique"</t>
  </si>
  <si>
    <t>Salon patients</t>
  </si>
  <si>
    <t>Salle de repas</t>
  </si>
  <si>
    <t>Salle de repos / repas</t>
  </si>
  <si>
    <t xml:space="preserve">Local Lingerie </t>
  </si>
  <si>
    <t>Consultations 6</t>
  </si>
  <si>
    <t>Bureau consultations</t>
  </si>
  <si>
    <t>Réserve matériel</t>
  </si>
  <si>
    <t>Banque accueil</t>
  </si>
  <si>
    <t>Circulations intérieures</t>
  </si>
  <si>
    <t>DAF</t>
  </si>
  <si>
    <t>Bibliothèque</t>
  </si>
  <si>
    <t>Bureau Attaché</t>
  </si>
  <si>
    <t>Bureaux</t>
  </si>
  <si>
    <t>Salle de Réunion</t>
  </si>
  <si>
    <t>Sanitaire (4wc)</t>
  </si>
  <si>
    <t>Bureau dela DAF</t>
  </si>
  <si>
    <t xml:space="preserve">Bureau Secrétariat </t>
  </si>
  <si>
    <t>Salle d'attente DAF intérieure</t>
  </si>
  <si>
    <t>Circulation DAF intérieure</t>
  </si>
  <si>
    <t>Local entretien / rangement</t>
  </si>
  <si>
    <t>DRH</t>
  </si>
  <si>
    <t>Bureau responsable formation</t>
  </si>
  <si>
    <t>SAS intérieur</t>
  </si>
  <si>
    <t>Bureau formation</t>
  </si>
  <si>
    <t>DG</t>
  </si>
  <si>
    <t>Espace photocopieur</t>
  </si>
  <si>
    <t>Bureau affaires médicales</t>
  </si>
  <si>
    <t>Rangement / KARDEX</t>
  </si>
  <si>
    <t>Bureau RH N°12</t>
  </si>
  <si>
    <t>Bureau RH N°11</t>
  </si>
  <si>
    <t>Bureau RH N°10</t>
  </si>
  <si>
    <t>Bureau adjointe DRH N°5</t>
  </si>
  <si>
    <t>Bureau communication N°4</t>
  </si>
  <si>
    <t>Bureau cadre RH N°3</t>
  </si>
  <si>
    <t>Bureau gestionnaire handicap RH N°6</t>
  </si>
  <si>
    <t>Bureau contrôle gestion RH N°7</t>
  </si>
  <si>
    <t>Bureau recrutement RH N°8</t>
  </si>
  <si>
    <t>KARDEX</t>
  </si>
  <si>
    <t>Bureau gestionnaires RH N°9</t>
  </si>
  <si>
    <t>Bureau DS</t>
  </si>
  <si>
    <t>Bureau DRH N°1</t>
  </si>
  <si>
    <t>Bureau du secrétariat DHR</t>
  </si>
  <si>
    <t>DRH salle d'attente</t>
  </si>
  <si>
    <t>Sanitaires (3)</t>
  </si>
  <si>
    <t>Vaguemestre</t>
  </si>
  <si>
    <t>Bureau H1</t>
  </si>
  <si>
    <t>Bureau communication</t>
  </si>
  <si>
    <t>Esc / Ascenseur</t>
  </si>
  <si>
    <t>Circulations générales RDC vers admissions</t>
  </si>
  <si>
    <t>Circul générales RDC vers stomato/ophtalmo/femmes</t>
  </si>
  <si>
    <t>Maison usagers</t>
  </si>
  <si>
    <t>Bureau Fondation Santé Service</t>
  </si>
  <si>
    <t>Fondation Santé Service</t>
  </si>
  <si>
    <t>Bureau conciliation</t>
  </si>
  <si>
    <t>Caisse soins ext</t>
  </si>
  <si>
    <t>Réserves</t>
  </si>
  <si>
    <t>Bureau Adjoint</t>
  </si>
  <si>
    <t>Courrier</t>
  </si>
  <si>
    <t>Stock réservoires gaz</t>
  </si>
  <si>
    <t>Baies informatiques</t>
  </si>
  <si>
    <t>Bureau 15</t>
  </si>
  <si>
    <t>Bureau 14</t>
  </si>
  <si>
    <t>Bureau 13</t>
  </si>
  <si>
    <t>Bureau 12</t>
  </si>
  <si>
    <t>Bureau 11</t>
  </si>
  <si>
    <t>Bureau 10</t>
  </si>
  <si>
    <t>Bureau 9</t>
  </si>
  <si>
    <t>Sanitaire (3wc) perso</t>
  </si>
  <si>
    <t>Sanitaire (2wc) perso</t>
  </si>
  <si>
    <t>Dépôt informatique</t>
  </si>
  <si>
    <t>Baies VDI DECT</t>
  </si>
  <si>
    <t>Dégagement / circulation</t>
  </si>
  <si>
    <t>Reserve</t>
  </si>
  <si>
    <t>Atelier</t>
  </si>
  <si>
    <t>Morgue / Brancardage</t>
  </si>
  <si>
    <t>Salle brancardage</t>
  </si>
  <si>
    <t>Bureau cadre / réserve</t>
  </si>
  <si>
    <t>Vestiaire / sanitaires et douche perso</t>
  </si>
  <si>
    <t>Salle thanatopraxie (soins)</t>
  </si>
  <si>
    <t>Hall entrée intérieur</t>
  </si>
  <si>
    <t>Zone risque 4</t>
  </si>
  <si>
    <t>Biologie Moléculaire</t>
  </si>
  <si>
    <t>Bureau / virologie</t>
  </si>
  <si>
    <t>Local isolateur chimiothérapie</t>
  </si>
  <si>
    <t xml:space="preserve"> SAS 2 intérieur</t>
  </si>
  <si>
    <t>Zone stockage</t>
  </si>
  <si>
    <t>le samedi</t>
  </si>
  <si>
    <t>Hall reception / livraison intérieur</t>
  </si>
  <si>
    <t>SAS 1 intérieur</t>
  </si>
  <si>
    <t>Sanitaires (4)</t>
  </si>
  <si>
    <t>Zone stockage 2</t>
  </si>
  <si>
    <t>Zone stockage 1</t>
  </si>
  <si>
    <t>Zone palettes</t>
  </si>
  <si>
    <t>Zone de préparation</t>
  </si>
  <si>
    <t>SAS 2 intérieur</t>
  </si>
  <si>
    <t>Entrée SAS intérieure</t>
  </si>
  <si>
    <t>Bureau chef service</t>
  </si>
  <si>
    <t>Zone accueil admin open space</t>
  </si>
  <si>
    <t>Local Kardex - Spécialités pharma</t>
  </si>
  <si>
    <t>Casiers Services (B aux Lettres) intérieur</t>
  </si>
  <si>
    <t>Labo essai clinique</t>
  </si>
  <si>
    <t>Dispensation essai clinique</t>
  </si>
  <si>
    <t>Réserve essai clinique</t>
  </si>
  <si>
    <t>Accueil essai clinique</t>
  </si>
  <si>
    <t>Box N°5</t>
  </si>
  <si>
    <t>Box N°4</t>
  </si>
  <si>
    <t>Box N°3</t>
  </si>
  <si>
    <t>Salle attente</t>
  </si>
  <si>
    <t>Box consultation</t>
  </si>
  <si>
    <t>Salle monitoring N°1</t>
  </si>
  <si>
    <t>Salle monitoring N°2</t>
  </si>
  <si>
    <t>Salle monitoring N°3</t>
  </si>
  <si>
    <t>Salle détente</t>
  </si>
  <si>
    <t>Salle décontamination endoscopes / réserve stérile</t>
  </si>
  <si>
    <t>Cabine patient</t>
  </si>
  <si>
    <t>Salle endoscopie</t>
  </si>
  <si>
    <t>SAS / dégagement</t>
  </si>
  <si>
    <t>Box consultation 6</t>
  </si>
  <si>
    <t>WC public</t>
  </si>
  <si>
    <t>Box consultation 5</t>
  </si>
  <si>
    <t>Box consultation 4</t>
  </si>
  <si>
    <t>Box consultation 3</t>
  </si>
  <si>
    <t>Box consultation 2</t>
  </si>
  <si>
    <t>Box consultation 1</t>
  </si>
  <si>
    <t>Poste soins infirmiers</t>
  </si>
  <si>
    <t>Local vidoir / lavoir</t>
  </si>
  <si>
    <t>WC patient</t>
  </si>
  <si>
    <t>WC 2 (1 sanit public)</t>
  </si>
  <si>
    <t>WC 1 (2 sanit public)</t>
  </si>
  <si>
    <t>WC personnel (1 sanit)</t>
  </si>
  <si>
    <t>Coordination HAD</t>
  </si>
  <si>
    <t>Bureau psychologue</t>
  </si>
  <si>
    <t>Bureau DAN</t>
  </si>
  <si>
    <t>Bureau 4ème mois</t>
  </si>
  <si>
    <t>RDV accueil admissions</t>
  </si>
  <si>
    <t>Local Linge propre</t>
  </si>
  <si>
    <t>Local Ménage / réserve</t>
  </si>
  <si>
    <t>Bureau programmation césariennes</t>
  </si>
  <si>
    <t>Bureau secretariat Gyneco</t>
  </si>
  <si>
    <t>circulation intra</t>
  </si>
  <si>
    <t>Sanit perso</t>
  </si>
  <si>
    <t>Rangement matériel</t>
  </si>
  <si>
    <t>Salles/SAS d'acceuil ou d'attente</t>
  </si>
  <si>
    <t>Salle de prép à la naissance</t>
  </si>
  <si>
    <t>Sanitaire (1wc) public</t>
  </si>
  <si>
    <t>Bureau consultations Pediated</t>
  </si>
  <si>
    <t>Réserve Pédiated</t>
  </si>
  <si>
    <t>Salle d'attente Pediated</t>
  </si>
  <si>
    <t xml:space="preserve">Bureau secrétariat Pédiated </t>
  </si>
  <si>
    <t>Bureau consultations 7</t>
  </si>
  <si>
    <t>Bureau consultations 6</t>
  </si>
  <si>
    <t>Bureau consultations 5</t>
  </si>
  <si>
    <t>Bureau consultations 4</t>
  </si>
  <si>
    <t>Bureau consultations 3</t>
  </si>
  <si>
    <t>Bureau consultations 2</t>
  </si>
  <si>
    <t>Bureau consultations 1</t>
  </si>
  <si>
    <t>Salle de pause / repas</t>
  </si>
  <si>
    <t>WC patientts</t>
  </si>
  <si>
    <t>Salle Consultation Mimosa</t>
  </si>
  <si>
    <t xml:space="preserve">Salle Consultation Potiron </t>
  </si>
  <si>
    <t>Salle Consultation Azur</t>
  </si>
  <si>
    <t>Salle Consultation Corail</t>
  </si>
  <si>
    <t>Salle Consultation Anis</t>
  </si>
  <si>
    <t>Réserve (ouverte) - attente brancards</t>
  </si>
  <si>
    <t>Box de consultation / Annonce</t>
  </si>
  <si>
    <t>Salle examen / intervention</t>
  </si>
  <si>
    <t>Box soins</t>
  </si>
  <si>
    <t>Bureau prise RV</t>
  </si>
  <si>
    <t>Sanitaires patients</t>
  </si>
  <si>
    <t>Echographie</t>
  </si>
  <si>
    <t>Accueil / attente</t>
  </si>
  <si>
    <t>Topographie / biométrie</t>
  </si>
  <si>
    <t>Tono réfractométre</t>
  </si>
  <si>
    <t xml:space="preserve">Bureau Médecin nucléaire </t>
  </si>
  <si>
    <t>Bureau physicien médical</t>
  </si>
  <si>
    <t>Zones de presta</t>
  </si>
  <si>
    <t>Ramassage Poubelles</t>
  </si>
  <si>
    <t>Salle de staff / Réunion</t>
  </si>
  <si>
    <t>Salon Accueil / Attente</t>
  </si>
  <si>
    <t>Réserve / Rangement</t>
  </si>
  <si>
    <t>Médecin (bur secrétariat)</t>
  </si>
  <si>
    <t xml:space="preserve">SAS réserve </t>
  </si>
  <si>
    <t>Médecin (2 postes)</t>
  </si>
  <si>
    <t>Grande Réserve / lingerie</t>
  </si>
  <si>
    <t xml:space="preserve"> Réserve IDE</t>
  </si>
  <si>
    <t>Bureau médecin (5 postes)</t>
  </si>
  <si>
    <t xml:space="preserve"> Lingerie </t>
  </si>
  <si>
    <t>Petite Chambre de garde</t>
  </si>
  <si>
    <t>Médecin (devant l'ascenseur)</t>
  </si>
  <si>
    <t xml:space="preserve">Banque d'accueil </t>
  </si>
  <si>
    <t xml:space="preserve">USIC </t>
  </si>
  <si>
    <t>Chambre de garde (SAXBY)</t>
  </si>
  <si>
    <t xml:space="preserve">SAXBY + HALL chariot + carton </t>
  </si>
  <si>
    <t>Goulotte à linge</t>
  </si>
  <si>
    <t>HALL ascenseur visiteur</t>
  </si>
  <si>
    <t>HALL ascenseur patient + circul</t>
  </si>
  <si>
    <t>Bureau soignants</t>
  </si>
  <si>
    <t>Salle TV + SDB</t>
  </si>
  <si>
    <t>SAS salubrité</t>
  </si>
  <si>
    <t xml:space="preserve">SAS bureau </t>
  </si>
  <si>
    <t xml:space="preserve">SAS accueil </t>
  </si>
  <si>
    <t>Bureau médical + réserve</t>
  </si>
  <si>
    <t>Réserve de l'entrée</t>
  </si>
  <si>
    <t xml:space="preserve">Réserve personnel </t>
  </si>
  <si>
    <t>Consultation de gériatrie</t>
  </si>
  <si>
    <t xml:space="preserve">SAS lingerie </t>
  </si>
  <si>
    <t>Bureau n°5</t>
  </si>
  <si>
    <t>Bureau n°4</t>
  </si>
  <si>
    <t xml:space="preserve">Bureau cadre </t>
  </si>
  <si>
    <t>Bureau n°2</t>
  </si>
  <si>
    <t>Sanitaire visiteur femme</t>
  </si>
  <si>
    <t>Sanitaire visiteur homme</t>
  </si>
  <si>
    <t>Hall chariots + Saxby</t>
  </si>
  <si>
    <t>Dépotoire</t>
  </si>
  <si>
    <t>Bureau médical (2 postes)</t>
  </si>
  <si>
    <t>chef de service + SAS</t>
  </si>
  <si>
    <t>Secrétariat unité du sommeil</t>
  </si>
  <si>
    <t>Bureau médical (palier ascenseur)</t>
  </si>
  <si>
    <t xml:space="preserve">Sanitaire PMR visiteur </t>
  </si>
  <si>
    <t>praticien hospitalier</t>
  </si>
  <si>
    <t>cadre de santé</t>
  </si>
  <si>
    <t xml:space="preserve">Salle de staff </t>
  </si>
  <si>
    <t>Labo du sommeil</t>
  </si>
  <si>
    <t>Bureau labo du sommeil</t>
  </si>
  <si>
    <t>Salle d'examen endoscopie</t>
  </si>
  <si>
    <t xml:space="preserve">Labo endoscopie </t>
  </si>
  <si>
    <t>Endoscopie bronchique</t>
  </si>
  <si>
    <t xml:space="preserve">Oncologie </t>
  </si>
  <si>
    <t>Dégagement (salubrité)</t>
  </si>
  <si>
    <t xml:space="preserve">Salon des familles </t>
  </si>
  <si>
    <t xml:space="preserve">Bureau / Réserve </t>
  </si>
  <si>
    <t>Bureau médecin (2 postes)</t>
  </si>
  <si>
    <t xml:space="preserve">Bureau IDE référente </t>
  </si>
  <si>
    <t xml:space="preserve">SAS salubrité </t>
  </si>
  <si>
    <t xml:space="preserve">Bureau palier ascenseur </t>
  </si>
  <si>
    <t>SAXBY + carton + Hall chariot</t>
  </si>
  <si>
    <t xml:space="preserve">Hall ascenseur visiteur </t>
  </si>
  <si>
    <t>Chambre 76 + SDB bureau</t>
  </si>
  <si>
    <t xml:space="preserve">Chambre 75 + SDB bureau </t>
  </si>
  <si>
    <t xml:space="preserve">Chambre 74 + SDB bureau </t>
  </si>
  <si>
    <t xml:space="preserve">Chambre 69 + SDB bureau </t>
  </si>
  <si>
    <t>Bureau médical (3 postes)</t>
  </si>
  <si>
    <t>Ch 25 + SDB (attente patient)</t>
  </si>
  <si>
    <t>IDE coordinatrice RAC</t>
  </si>
  <si>
    <t>Sanitaire visiteur</t>
  </si>
  <si>
    <t>Bureau médical + SAS</t>
  </si>
  <si>
    <t>Rangement / Dépotoire</t>
  </si>
  <si>
    <t>SAS (salubrité)</t>
  </si>
  <si>
    <t>Bureau médical (chambre)</t>
  </si>
  <si>
    <t xml:space="preserve"> Réserve </t>
  </si>
  <si>
    <t>Bureau 23 + SDB</t>
  </si>
  <si>
    <t>Bureau 22 + SDB</t>
  </si>
  <si>
    <t>Bureau 21 + SDB</t>
  </si>
  <si>
    <t>Bureau 16 IDACC + SDB</t>
  </si>
  <si>
    <t>Soins paliatifs</t>
  </si>
  <si>
    <t>Bureau 14 psychologue + SDB</t>
  </si>
  <si>
    <t xml:space="preserve">Bureau 13 équipe mobile+SDB </t>
  </si>
  <si>
    <t>Équipe mobile + SDB</t>
  </si>
  <si>
    <t>Cadre sup</t>
  </si>
  <si>
    <t xml:space="preserve">Salon d'accueil </t>
  </si>
  <si>
    <t>IDE programmatrice / éductif</t>
  </si>
  <si>
    <t>Salle d'éducation</t>
  </si>
  <si>
    <t xml:space="preserve">Sanitaire homme visiteur </t>
  </si>
  <si>
    <t xml:space="preserve">Sanitaire femme visiteur </t>
  </si>
  <si>
    <t xml:space="preserve"> / </t>
  </si>
  <si>
    <t>Box Cs ambu</t>
  </si>
  <si>
    <t>local "soins"</t>
  </si>
  <si>
    <t>Bureau assistante sociale</t>
  </si>
  <si>
    <t>Box Cs 2</t>
  </si>
  <si>
    <t>Box Cs soins intensifs</t>
  </si>
  <si>
    <t>Box Cs sécurisé</t>
  </si>
  <si>
    <t>Box Cs Circuit court n°2</t>
  </si>
  <si>
    <t>Box Cs Circuit court n°1</t>
  </si>
  <si>
    <t>Commun 1er étage</t>
  </si>
  <si>
    <t xml:space="preserve">Local "soins" </t>
  </si>
  <si>
    <t>Bureau pour entretient 1</t>
  </si>
  <si>
    <t>Bureau pour entretient 2</t>
  </si>
  <si>
    <t xml:space="preserve">Dégagement Radio mobile </t>
  </si>
  <si>
    <t>Box de Radio</t>
  </si>
  <si>
    <t>Circulation zone bureaux</t>
  </si>
  <si>
    <t>Sanitaire personnel zone bureaux</t>
  </si>
  <si>
    <t>Salle de pause zone bureaux</t>
  </si>
  <si>
    <t>Bureau zone bureaux</t>
  </si>
  <si>
    <t>Secrétariat mater hospi zone bureaux</t>
  </si>
  <si>
    <t>Secrétariat chef de service zone bureaux</t>
  </si>
  <si>
    <t>Chef de service zone bureaux</t>
  </si>
  <si>
    <t>Rangement zone bureaux</t>
  </si>
  <si>
    <t>Bureau médecin zone bureaux</t>
  </si>
  <si>
    <t>Bureau cadre zone bureaux</t>
  </si>
  <si>
    <t>Consultations</t>
  </si>
  <si>
    <t xml:space="preserve">Cs 1 - CS Orthopédie </t>
  </si>
  <si>
    <t>Cs 1 - CS Orthopédie</t>
  </si>
  <si>
    <t xml:space="preserve">Cs 1 - Salle de programmation </t>
  </si>
  <si>
    <t xml:space="preserve">Cs 1 - Consultation </t>
  </si>
  <si>
    <t>Cs 1 - Salle d'attente chirurgie</t>
  </si>
  <si>
    <t>Cs 1 - Salle d'attente chir + ortho</t>
  </si>
  <si>
    <t xml:space="preserve">Cs 1 - Rangement </t>
  </si>
  <si>
    <t>Cs 1 - Salle de soins 2</t>
  </si>
  <si>
    <t>Cs 1 - Salle de soins 1</t>
  </si>
  <si>
    <t>Cs 1 - Gypsothérapie + SAS</t>
  </si>
  <si>
    <t>Cs 1 - Réserve</t>
  </si>
  <si>
    <t>Cs 1 - Accueil</t>
  </si>
  <si>
    <t xml:space="preserve">Cs 1 - Circulation interne </t>
  </si>
  <si>
    <t>Cs 1 - Cs chirurgie orthopédique IPA</t>
  </si>
  <si>
    <t>Cs 1 - Cs chirurgie orthopédique</t>
  </si>
  <si>
    <t>Cs 2 - Cs digestive + SAS</t>
  </si>
  <si>
    <t>Cs 2 - Infirmière chirurgie digestive</t>
  </si>
  <si>
    <t>Cs 2 - Infirmière d'urologie</t>
  </si>
  <si>
    <t>Cs 2 - Consultation C + SAS</t>
  </si>
  <si>
    <t xml:space="preserve">Cs 2 - Cs débimétrie </t>
  </si>
  <si>
    <t>Cs 2 - Salle d'examen + SAS+ réserve</t>
  </si>
  <si>
    <t xml:space="preserve">Cs 2 - Salle de désinfection </t>
  </si>
  <si>
    <t>Cs 2 - Salle d'attente</t>
  </si>
  <si>
    <t xml:space="preserve">Cs 2 - Cs urgo + stomathérapeute </t>
  </si>
  <si>
    <t xml:space="preserve">Cs 3 - Salle d'attente </t>
  </si>
  <si>
    <t>Cs 3 - Programmatrice</t>
  </si>
  <si>
    <t xml:space="preserve">Cs 3 - Accueil anesthésiste </t>
  </si>
  <si>
    <t>Cs 3 - Cs Anesthésie</t>
  </si>
  <si>
    <t xml:space="preserve">Cs 3 - IDE recherche clinique </t>
  </si>
  <si>
    <t>Cs 3 - Secrétariat digestif + urologie</t>
  </si>
  <si>
    <t>Cs 3 - Cs d'Orthopédie</t>
  </si>
  <si>
    <t xml:space="preserve">Cs 3 - Cs recherche clinique </t>
  </si>
  <si>
    <t xml:space="preserve">Cs 3 - Circulation </t>
  </si>
  <si>
    <t>Cs 3 - Consultation</t>
  </si>
  <si>
    <t xml:space="preserve">Cs 3 - Salle de pause </t>
  </si>
  <si>
    <t xml:space="preserve">Cs 4 - Salle d'attente </t>
  </si>
  <si>
    <t xml:space="preserve">Cs 4 - CS médecine interne </t>
  </si>
  <si>
    <t xml:space="preserve">Cs 4 - Secrétariat médecine interne </t>
  </si>
  <si>
    <t>Cs 4 - Secrétariat hépato-gastro</t>
  </si>
  <si>
    <t>Cs 4 - Box Cs 4</t>
  </si>
  <si>
    <t>Cs 4 - Box Cs 6</t>
  </si>
  <si>
    <t>Cs 4 - Box Cs 1</t>
  </si>
  <si>
    <t xml:space="preserve">Cs 4 - Box Cs 2 + SAS </t>
  </si>
  <si>
    <t xml:space="preserve">Cs 4 - Réserve </t>
  </si>
  <si>
    <t>Cs 4 - Bureau téléphonique</t>
  </si>
  <si>
    <t xml:space="preserve">Cs 5 - Salle d'attente </t>
  </si>
  <si>
    <t xml:space="preserve">Cs 5 - Box Cs médecine interne </t>
  </si>
  <si>
    <t xml:space="preserve">Cs 5 - Secrétariat </t>
  </si>
  <si>
    <t xml:space="preserve">Cs 5 - Salle de pause </t>
  </si>
  <si>
    <t>Cs 5 - Box Cs 1</t>
  </si>
  <si>
    <t xml:space="preserve">Cs 5 - Box Cs </t>
  </si>
  <si>
    <t>Cs 5 - Box Cs 2</t>
  </si>
  <si>
    <t>Cs 5 - Box Cs 3</t>
  </si>
  <si>
    <t xml:space="preserve">Cs 5 - Réserve </t>
  </si>
  <si>
    <t>Cs 6 - Circulation + salle d'attente</t>
  </si>
  <si>
    <t xml:space="preserve">Cs 6 - Salle d'examen </t>
  </si>
  <si>
    <t>Cs 6 - Cs PEA</t>
  </si>
  <si>
    <t xml:space="preserve">Cs 6 - Salle d'audiométrie </t>
  </si>
  <si>
    <t>Cs 6 - Salle d'intervention explo nasale</t>
  </si>
  <si>
    <t xml:space="preserve">Cs 6 - Sanitaire personnel </t>
  </si>
  <si>
    <t>Cs 6 - Secrétariat bureau IDE</t>
  </si>
  <si>
    <t xml:space="preserve">Cs 6 - Bureau IDE </t>
  </si>
  <si>
    <t xml:space="preserve">Cs 6 - Salle de pause </t>
  </si>
  <si>
    <t>Cs 6 - Salle de lavage</t>
  </si>
  <si>
    <t>Cs 6 - Consultation 3</t>
  </si>
  <si>
    <t>Cs 6 - Consultation 2</t>
  </si>
  <si>
    <t>Cs 6 - Consultation 1</t>
  </si>
  <si>
    <t xml:space="preserve">Cs 6 - Accueil </t>
  </si>
  <si>
    <t xml:space="preserve">Cs 7 - Salle d'examen </t>
  </si>
  <si>
    <t xml:space="preserve">Cs 7 - Box Cs IDE </t>
  </si>
  <si>
    <t>Cs 7 - Secretariat</t>
  </si>
  <si>
    <t xml:space="preserve">Cs 7 - Salle de pause </t>
  </si>
  <si>
    <t xml:space="preserve">Cs 7 - Salle d'attente </t>
  </si>
  <si>
    <t>Cs 8 - CREOP bureau 2</t>
  </si>
  <si>
    <t>Cs 8 - CREOP bureau 3</t>
  </si>
  <si>
    <t>Cs 8 - Infirmière accueil CREOP</t>
  </si>
  <si>
    <t xml:space="preserve">Cs 8 - Circulation </t>
  </si>
  <si>
    <t>Cs 9 - Salle d'attente</t>
  </si>
  <si>
    <t xml:space="preserve">Cs 9 - Box Cs </t>
  </si>
  <si>
    <t xml:space="preserve">Cs 9 - Traitement de la douleur </t>
  </si>
  <si>
    <t>Cs 9 - Box Cs 1</t>
  </si>
  <si>
    <t>Cs 9 - Box Cs 5</t>
  </si>
  <si>
    <t xml:space="preserve">Cs 9 - Réserve </t>
  </si>
  <si>
    <t>Cs 9 - Box Cs 3</t>
  </si>
  <si>
    <t>Cs 9 - Box Cs 2</t>
  </si>
  <si>
    <t>Cs 9 - WC personnel</t>
  </si>
  <si>
    <t>Cs 9 - Box Cs 6</t>
  </si>
  <si>
    <t>Cs 9 - Box Cs 7</t>
  </si>
  <si>
    <t>Cs 9 - Secrétariat</t>
  </si>
  <si>
    <t>Cs 9 - Box Cs 8</t>
  </si>
  <si>
    <t>Cs 9 - Box Cs 4</t>
  </si>
  <si>
    <t xml:space="preserve">Cs 10 - Réserve </t>
  </si>
  <si>
    <t xml:space="preserve">Cs 10 - Salle de pause </t>
  </si>
  <si>
    <t xml:space="preserve">Cs 10 - Salle d'attente </t>
  </si>
  <si>
    <t>Cs 10 - Secrétariat</t>
  </si>
  <si>
    <t>Hall</t>
  </si>
  <si>
    <t>Type de local</t>
  </si>
  <si>
    <t>Incl mobilier</t>
  </si>
  <si>
    <t>Saxby général</t>
  </si>
  <si>
    <t>Chambre anesth interne + SDB</t>
  </si>
  <si>
    <t>Chambre IADE bloc + SDB</t>
  </si>
  <si>
    <t xml:space="preserve">Bureau du chef de service </t>
  </si>
  <si>
    <t>Commun 3 ét</t>
  </si>
  <si>
    <t>Réserve (ex douche)</t>
  </si>
  <si>
    <t>incl electro et mobilier</t>
  </si>
  <si>
    <t>Commun 4è ét</t>
  </si>
  <si>
    <t>Salle de Cs 4A</t>
  </si>
  <si>
    <t>Salle de Cs 4B</t>
  </si>
  <si>
    <t>Salle de Cs 4C psycologue</t>
  </si>
  <si>
    <t>Box de Cs / bureau médical</t>
  </si>
  <si>
    <t>Salle de réunion / formation</t>
  </si>
  <si>
    <t>Commun 5è ét</t>
  </si>
  <si>
    <t xml:space="preserve">Bureau Neuropsychologue </t>
  </si>
  <si>
    <t>Chambre de garde - N° 14 + SDB</t>
  </si>
  <si>
    <t>Salle internes</t>
  </si>
  <si>
    <t>Commun 6è ét</t>
  </si>
  <si>
    <t>Vestiaire personnel</t>
  </si>
  <si>
    <t>Commun 7è ét</t>
  </si>
  <si>
    <t>WC Public (hall tour 1)</t>
  </si>
  <si>
    <t>incl electro et mobilier. Pool après repas &amp; pour vérif équipmt</t>
  </si>
  <si>
    <t>Commun RDC</t>
  </si>
  <si>
    <t>Local DASRi</t>
  </si>
  <si>
    <t>Réserve (dans la circul cytologie)</t>
  </si>
  <si>
    <t>Sanitaire 1 wc pers</t>
  </si>
  <si>
    <t>Bureau  dir soins</t>
  </si>
  <si>
    <t>Vestiaire personnel homme</t>
  </si>
  <si>
    <t xml:space="preserve">Vestiaire  personnel femme </t>
  </si>
  <si>
    <t>Sanit des vest hommes</t>
  </si>
  <si>
    <t>Sanit des vest femmes</t>
  </si>
  <si>
    <t>Sanitaires 1 wc perso</t>
  </si>
  <si>
    <t>Sanitaires 2 wc perso</t>
  </si>
  <si>
    <t xml:space="preserve">Pharmacie - salle de soins </t>
  </si>
  <si>
    <t>Salon détente visiteurs/patients</t>
  </si>
  <si>
    <t>Renfoncement</t>
  </si>
  <si>
    <t>Circulation du service</t>
  </si>
  <si>
    <t>Toutes Circulations interieures</t>
  </si>
  <si>
    <t>Esc / Ascenseurs</t>
  </si>
  <si>
    <t>Cs 2 - Sanitaires publics</t>
  </si>
  <si>
    <t>Cs 4 - Sanitaire public x 2</t>
  </si>
  <si>
    <t>Cs 7 - Sanitaires publics</t>
  </si>
  <si>
    <t>Passage extérieur</t>
  </si>
  <si>
    <t>Bureau interne (algéco 1 pièce)</t>
  </si>
  <si>
    <t>Circulation blocs endo</t>
  </si>
  <si>
    <t>Vestiaire + SAS visiteurs</t>
  </si>
  <si>
    <t>Local Ménage</t>
  </si>
  <si>
    <t>Escaliers 2 étages (face pharmacie)</t>
  </si>
  <si>
    <t>Escaliers urgences &gt; SAMU</t>
  </si>
  <si>
    <t>Palier 1er étage de l'escalier pharmacie</t>
  </si>
  <si>
    <t>Palier escaliers dit pharmacie</t>
  </si>
  <si>
    <t>Ch 52 = bureau IDE programmatrice</t>
  </si>
  <si>
    <t>Sanitaires perso CH 52</t>
  </si>
  <si>
    <t>Ch 61 = chambre de garde)</t>
  </si>
  <si>
    <t>Sanitaire perso CH 61</t>
  </si>
  <si>
    <t>Sanitaires perso</t>
  </si>
  <si>
    <t>Ch 62 + Bureau Cs HDJ cardio</t>
  </si>
  <si>
    <t>Sanitaires patients + perso  CH 62</t>
  </si>
  <si>
    <t>Secrétariat + sanit</t>
  </si>
  <si>
    <t>Sanitaire perso du secretariat</t>
  </si>
  <si>
    <t xml:space="preserve">Sanitaire patients </t>
  </si>
  <si>
    <t>Zone tri</t>
  </si>
  <si>
    <t>Monte charges - Asc agents</t>
  </si>
  <si>
    <t>Monte Malades (x2)</t>
  </si>
  <si>
    <t>Esc cellule éco vers cellule marché (1 étage colimaçon)</t>
  </si>
  <si>
    <t>Escaliers des locaux tech (1 étage)</t>
  </si>
  <si>
    <t>HEMATO</t>
  </si>
  <si>
    <t>HEMATO AJA</t>
  </si>
  <si>
    <t>HEMATO SI</t>
  </si>
  <si>
    <t>Salon accueil familles (dans la circulation)</t>
  </si>
  <si>
    <t>Salle de repas patients/famille</t>
  </si>
  <si>
    <t>Sanitaire de la chbre/bureau 76</t>
  </si>
  <si>
    <t>Sanitaire de la chbre/bureau 75</t>
  </si>
  <si>
    <t>Sanitaire de la chbre/bureau 74</t>
  </si>
  <si>
    <t>Sanitaire de la chbre/bureau 69</t>
  </si>
  <si>
    <t>Diabéto HC</t>
  </si>
  <si>
    <t>UMC1 (digestif)</t>
  </si>
  <si>
    <r>
      <t xml:space="preserve">UMC2 </t>
    </r>
    <r>
      <rPr>
        <sz val="8"/>
        <color theme="1"/>
        <rFont val="Calibri"/>
        <family val="2"/>
        <scheme val="minor"/>
      </rPr>
      <t>(chir hors dig)</t>
    </r>
  </si>
  <si>
    <t>SAS entre réserve et salubrité</t>
  </si>
  <si>
    <t>Réserve materiel</t>
  </si>
  <si>
    <r>
      <rPr>
        <sz val="9"/>
        <color theme="1"/>
        <rFont val="Calibri"/>
        <family val="2"/>
        <scheme val="minor"/>
      </rPr>
      <t>Salle consultation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(proche hall accueil)</t>
    </r>
  </si>
  <si>
    <t>Dégagement dans la circulation</t>
  </si>
  <si>
    <t>SAS entrée ambulances vers centre femme</t>
  </si>
  <si>
    <t>Communication</t>
  </si>
  <si>
    <t>Escalator</t>
  </si>
  <si>
    <t>Escalier à coté des escalators (1er étage)</t>
  </si>
  <si>
    <t>2/7 - 2x/Jr</t>
  </si>
  <si>
    <t>Sanitaires publics hall général (2+SAS)</t>
  </si>
  <si>
    <t>Escalier derrière accueil - vers Mater</t>
  </si>
  <si>
    <t>Escaliers N°102 vers 7è (8 étages)</t>
  </si>
  <si>
    <t>Circulation Sécurité/vagu/aff med/dim</t>
  </si>
  <si>
    <t>Bureau du PC sécurité (7/7 - 24h/24)</t>
  </si>
  <si>
    <t>Gestion de crise - Réunion (7/7 - 24h/24)</t>
  </si>
  <si>
    <t>Entrée Véhicule Mignot</t>
  </si>
  <si>
    <t>Service anti malveillance</t>
  </si>
  <si>
    <t>PC anti malveillance</t>
  </si>
  <si>
    <t>Guérite sécurité accès véhicule</t>
  </si>
  <si>
    <t>5/7 - 1x/Jr</t>
  </si>
  <si>
    <t>Banque d'accueil de l'hopital</t>
  </si>
  <si>
    <t>incl mobilier - Attention fréquence particulière</t>
  </si>
  <si>
    <t>Sanitaires personnel 24h/24</t>
  </si>
  <si>
    <t>Sanitaire du vestiaire 24h/24</t>
  </si>
  <si>
    <t>Palier devant escalier</t>
  </si>
  <si>
    <t>Escaliers garage &gt; réa (colimaçon) 24h/24</t>
  </si>
  <si>
    <t>Salle stockage anesthésie Stockage 1</t>
  </si>
  <si>
    <t xml:space="preserve"> Salle stockage anesthésieStockage 2</t>
  </si>
  <si>
    <r>
      <t>Parvis extérieur hall principal</t>
    </r>
    <r>
      <rPr>
        <sz val="8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- Partie couverte</t>
    </r>
  </si>
  <si>
    <t>Extérieur</t>
  </si>
  <si>
    <t>Bureau médical (dans le saxby)</t>
  </si>
  <si>
    <t>1/trim</t>
  </si>
  <si>
    <t>Hall entrée Ortho</t>
  </si>
  <si>
    <t>Couloirs circulation Pédiatrie</t>
  </si>
  <si>
    <t>Couloirs circulation Ortho</t>
  </si>
  <si>
    <t>Hall  entrée Pédiatrie</t>
  </si>
  <si>
    <t>Couloir ascenseurs patients</t>
  </si>
  <si>
    <t>Couloir ascenseurs visiteurs</t>
  </si>
  <si>
    <t>Hall accueil UMC1/Palliatifs</t>
  </si>
  <si>
    <t>Hall accueil Diabéto/UMC2</t>
  </si>
  <si>
    <t>Hall accueil Hemato</t>
  </si>
  <si>
    <t>Hall accueil Neuro</t>
  </si>
  <si>
    <t>Hall accueil Pneumo</t>
  </si>
  <si>
    <t>Hall d'accueil Onco</t>
  </si>
  <si>
    <t>Circulation Onco</t>
  </si>
  <si>
    <t>Salle attente / secrétariat Onco</t>
  </si>
  <si>
    <t>Réserve du bureau IDE</t>
  </si>
  <si>
    <t>Secrétariat orthopédie</t>
  </si>
  <si>
    <t>incl mobilier et electro. Attention 2x/Jr car patients fragiles</t>
  </si>
  <si>
    <t>Goulotte linge sale</t>
  </si>
  <si>
    <t>Banque accueil / Poste infirmier</t>
  </si>
  <si>
    <t>Banque accueil / poste de soins infirmiers</t>
  </si>
  <si>
    <t xml:space="preserve">Local Ménage </t>
  </si>
  <si>
    <t>Banque d'attente / accueil</t>
  </si>
  <si>
    <t>Banque accueil secretariat Obstetrique</t>
  </si>
  <si>
    <t>Banque Accueil</t>
  </si>
  <si>
    <t>Pneumo HPDD</t>
  </si>
  <si>
    <t>Pneumo Consultations</t>
  </si>
  <si>
    <t>Salle de pause personnel</t>
  </si>
  <si>
    <t xml:space="preserve">Bureau consult accueil </t>
  </si>
  <si>
    <t>Bureau Box E secrétariat CREOP</t>
  </si>
  <si>
    <t>Hall  accueil service</t>
  </si>
  <si>
    <t>Hall accueil service</t>
  </si>
  <si>
    <t xml:space="preserve">SAS bureau chef de service </t>
  </si>
  <si>
    <t>SAS office/bureau internes</t>
  </si>
  <si>
    <t>Salle d'EMG</t>
  </si>
  <si>
    <t>Circulation entrée mater</t>
  </si>
  <si>
    <t>Circulation endo vers mater</t>
  </si>
  <si>
    <t>Saxby maternité (déchets)</t>
  </si>
  <si>
    <t>Commun 2è étage</t>
  </si>
  <si>
    <t>Circulation devant 4 asc visiteurs</t>
  </si>
  <si>
    <t>Circulation coté monte-malades</t>
  </si>
  <si>
    <t>Circulation coté monte-charges/hall chariots</t>
  </si>
  <si>
    <t>SAXBY+hall chariot+cartons</t>
  </si>
  <si>
    <t>Hall entrée devant bloc</t>
  </si>
  <si>
    <t>Circulation coté Anca</t>
  </si>
  <si>
    <t>Circulation coté SSPi</t>
  </si>
  <si>
    <r>
      <t xml:space="preserve">Secrétariat </t>
    </r>
    <r>
      <rPr>
        <sz val="9"/>
        <color theme="1"/>
        <rFont val="Calibri"/>
        <family val="2"/>
        <scheme val="minor"/>
      </rPr>
      <t>(bureau ouvert)</t>
    </r>
  </si>
  <si>
    <t>MATER</t>
  </si>
  <si>
    <r>
      <t xml:space="preserve">Bureau Cs infirmière </t>
    </r>
    <r>
      <rPr>
        <sz val="8"/>
        <color theme="1"/>
        <rFont val="Calibri"/>
        <family val="2"/>
        <scheme val="minor"/>
      </rPr>
      <t>(soins support)</t>
    </r>
    <r>
      <rPr>
        <sz val="11"/>
        <color theme="1"/>
        <rFont val="Calibri"/>
        <family val="2"/>
        <scheme val="minor"/>
      </rPr>
      <t>+SDB</t>
    </r>
  </si>
  <si>
    <t>Grande réserve / Arsenal</t>
  </si>
  <si>
    <t>Vestiaire patient + sanit/SDB</t>
  </si>
  <si>
    <t>Salle de pause soignants</t>
  </si>
  <si>
    <t xml:space="preserve">Zone bureau - WC personnel </t>
  </si>
  <si>
    <t xml:space="preserve">Zone bureau - Obstétrique </t>
  </si>
  <si>
    <t>Zone P1 mais ouverte 24/24</t>
  </si>
  <si>
    <t>Zone P1 mais ouverte 24/24 - Incl mobilier</t>
  </si>
  <si>
    <t>Incl electro + mobilier</t>
  </si>
  <si>
    <t>Sanitaires zone grand flux</t>
  </si>
  <si>
    <t>Cs 2 - Wc urologie public</t>
  </si>
  <si>
    <t>Sanit PMR public</t>
  </si>
  <si>
    <t>Détergent/désinfectant pour les sols</t>
  </si>
  <si>
    <t>Guérite à l'entrée Véhicule Mignot servant aussi pour les repas</t>
  </si>
  <si>
    <t>Prestations à réaliser à 8h et 20h (présence 24/24)</t>
  </si>
  <si>
    <t>BOX 1 essais cliniques</t>
  </si>
  <si>
    <t>BOX 2 essais cliniques</t>
  </si>
  <si>
    <t>Zone fumeurs à l'extérieur du hall principal</t>
  </si>
  <si>
    <t>nettoyage quotidien incl mobilier ET poubelles 2x/Jr le samedi et dimanche (12h et 16h)</t>
  </si>
  <si>
    <t>SAS (2) entrée principale (avec portes coul)</t>
  </si>
  <si>
    <t>Attention fréquence particulière grand flux + vitrerie des SAS 1 seule fois / Jr</t>
  </si>
  <si>
    <t xml:space="preserve">Circulation vers vestiaire </t>
  </si>
  <si>
    <t>Local goulottes</t>
  </si>
  <si>
    <r>
      <t xml:space="preserve">Circulations géné vers 4 ascenseurs </t>
    </r>
    <r>
      <rPr>
        <sz val="9"/>
        <rFont val="Calibri"/>
        <family val="2"/>
        <scheme val="minor"/>
      </rPr>
      <t>(incl hall chariots/saxbi)</t>
    </r>
  </si>
  <si>
    <t>Circulation intérieure (ZC)</t>
  </si>
  <si>
    <t>Circulation face bureaux</t>
  </si>
  <si>
    <t>Escaliers scinti (2 étages, vers bureaux mater 1 et 2)</t>
  </si>
  <si>
    <t>Escalier secours entre stomato/hémato (2 ét. - vers mater2)</t>
  </si>
  <si>
    <t>Escalier secours 1 ét. - Vers Cs</t>
  </si>
  <si>
    <t>Poubelles uniquement samedi et dimanche</t>
  </si>
  <si>
    <t>BCRV / Admissions</t>
  </si>
  <si>
    <t>incl mobilier - Prestations à réaliser à 8h et 20h (présence 24/24)</t>
  </si>
  <si>
    <t>Service 24h/24h - situé à l'entrée Véhicule Mignot</t>
  </si>
  <si>
    <t>Service 24h/24h</t>
  </si>
  <si>
    <t>Douche du personnel</t>
  </si>
  <si>
    <t>Zone grand flux</t>
  </si>
  <si>
    <t>Vestiaire propre / sale personnel</t>
  </si>
  <si>
    <t>Vestiaires hommes personnel</t>
  </si>
  <si>
    <t>Vestiaires femmes personnel</t>
  </si>
  <si>
    <t>Vestiaire casier personnel</t>
  </si>
  <si>
    <t>Vestiaires personnel</t>
  </si>
  <si>
    <t>Vestiaire A personnel</t>
  </si>
  <si>
    <t>Vestaire B personnel</t>
  </si>
  <si>
    <t>Vestaire C personnel</t>
  </si>
  <si>
    <t>Vestiaire D personnel</t>
  </si>
  <si>
    <t>Vestiaire E personnel</t>
  </si>
  <si>
    <t>Vestaire F (homme) personnel</t>
  </si>
  <si>
    <t>Vestaire G personnel</t>
  </si>
  <si>
    <t>Vestiaire lavage personnel</t>
  </si>
  <si>
    <t>Vestiaire personnel femme + WC</t>
  </si>
  <si>
    <t>Vestiaire personnel centre tri</t>
  </si>
  <si>
    <t>Vestiaire personnel femmes</t>
  </si>
  <si>
    <t>Vestiaire personnel hommes</t>
  </si>
  <si>
    <t>Vestiaire Visiteurs</t>
  </si>
  <si>
    <t xml:space="preserve">WC + douche Vestaire personnel homme </t>
  </si>
  <si>
    <t>Sanitaire du vestiaire personnel femme</t>
  </si>
  <si>
    <t xml:space="preserve">Vestiaire personnel femme </t>
  </si>
  <si>
    <t>service 24h/24h</t>
  </si>
  <si>
    <t>Vestiaire (situé à l'entrée véhicules de Mignot)</t>
  </si>
  <si>
    <t>Vestiaires / rangement du personnel 24h/24</t>
  </si>
  <si>
    <t>Zone d'attente dans la circulation</t>
  </si>
  <si>
    <t>Rangement / vestiaire du personnel</t>
  </si>
  <si>
    <t>Exception car manipulation linge propre/sale</t>
  </si>
  <si>
    <t xml:space="preserve">Bureaux Qualité gestion des risque </t>
  </si>
  <si>
    <t>Zone de décartonnage BLOC</t>
  </si>
  <si>
    <t>BLOC</t>
  </si>
  <si>
    <t>Prestation bi-hebdo sur mardi &amp; vendredi</t>
  </si>
  <si>
    <t>Commun sous-sol -1</t>
  </si>
  <si>
    <t xml:space="preserve">Circulation entrée du personnel </t>
  </si>
  <si>
    <t>Hall entrée du personnel</t>
  </si>
  <si>
    <t>Grand flux zone P1</t>
  </si>
  <si>
    <t>Poubelles à coté de la machine à café</t>
  </si>
  <si>
    <t xml:space="preserve">Attente couloir </t>
  </si>
  <si>
    <t>Couloir: cour vers magasin</t>
  </si>
  <si>
    <t xml:space="preserve">Circulation coté atelier/vestiaire réa </t>
  </si>
  <si>
    <t>Couloir: cour vers atelier</t>
  </si>
  <si>
    <t>Couloir: cour vers stérilisation</t>
  </si>
  <si>
    <t>5/5 - 2x/jr</t>
  </si>
  <si>
    <t>Ascenseurs principaux visiteurs (4)</t>
  </si>
  <si>
    <t>Escalier principal visiteurs coté chapelle 8 étages</t>
  </si>
  <si>
    <t>Escalier principal visiteurs coté self 8 étages</t>
  </si>
  <si>
    <t>Circulation logistiques flux importants</t>
  </si>
  <si>
    <t>Monte-malades (2)</t>
  </si>
  <si>
    <t>Sanit publics (2) proche machine café/blanchisserie</t>
  </si>
  <si>
    <t>Peu/pas de flux le we</t>
  </si>
  <si>
    <t>Escalier proche bureaux (4 ét)</t>
  </si>
  <si>
    <t>SDB chambre 1</t>
  </si>
  <si>
    <t>SDB Chambre 2</t>
  </si>
  <si>
    <t>SDB chambre 3</t>
  </si>
  <si>
    <t>SDB chambre 4</t>
  </si>
  <si>
    <t>SDB chambre 5</t>
  </si>
  <si>
    <t>SDB chambre 6</t>
  </si>
  <si>
    <t xml:space="preserve">CH garde 1 IADE salle de naissance </t>
  </si>
  <si>
    <t>CH garde 3 chef gynéco obstétrique</t>
  </si>
  <si>
    <t>CH garde 4 interne gyneco obstétrique</t>
  </si>
  <si>
    <t xml:space="preserve">CH garde 5 IBODE orthopédie </t>
  </si>
  <si>
    <t>CH garde 6 IBODE CAUG</t>
  </si>
  <si>
    <t xml:space="preserve">fermés à clef </t>
  </si>
  <si>
    <r>
      <t xml:space="preserve">Impérativement </t>
    </r>
    <r>
      <rPr>
        <sz val="11"/>
        <color theme="1"/>
        <rFont val="Calibri"/>
        <family val="2"/>
        <scheme val="minor"/>
      </rPr>
      <t xml:space="preserve">après 18h </t>
    </r>
  </si>
  <si>
    <t xml:space="preserve">Mécanique le matin, gaze l'après midi </t>
  </si>
  <si>
    <t>Inclus lavabo</t>
  </si>
  <si>
    <t>Attention poubelle 1x/sem</t>
  </si>
  <si>
    <t>attention présence poubelle</t>
  </si>
  <si>
    <t>Circulation Hall principal</t>
  </si>
  <si>
    <t>Stockage prestataire</t>
  </si>
  <si>
    <t>Inclus point d'eau</t>
  </si>
  <si>
    <t xml:space="preserve">Attention escalier coupé en 2 par un palier </t>
  </si>
  <si>
    <r>
      <rPr>
        <sz val="10"/>
        <rFont val="Calibri"/>
        <family val="2"/>
        <scheme val="minor"/>
      </rPr>
      <t>Escaliers vers Mater proche asc oranges</t>
    </r>
    <r>
      <rPr>
        <sz val="11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>(coté réserves Bloc, 4 ét)</t>
    </r>
  </si>
  <si>
    <t xml:space="preserve">incl mobilier </t>
  </si>
  <si>
    <t>incl mobilier - moins de présence le we</t>
  </si>
  <si>
    <t>1x/Trim</t>
  </si>
  <si>
    <t>Escalier (petit) vers salle de pause (1 ét)</t>
  </si>
  <si>
    <t xml:space="preserve">Escaliers secours B - vers SAS ambulances RDC puis 2è (4 ét) </t>
  </si>
  <si>
    <t>Escaliers secours - vers RDC ext puis "3ème" toit (4 ét)</t>
  </si>
  <si>
    <t>Escalier secours A (2 ét) accès extérieur</t>
  </si>
  <si>
    <r>
      <rPr>
        <sz val="11"/>
        <color theme="1"/>
        <rFont val="Calibri"/>
        <family val="2"/>
        <scheme val="minor"/>
      </rPr>
      <t>Escaliers vers vestiaires/prep naissance (2 ét)</t>
    </r>
  </si>
  <si>
    <t>Escalier secours (petit)  - salle pause vers ext (1 ét)</t>
  </si>
  <si>
    <t>Service Détail</t>
  </si>
  <si>
    <t>COMMUN 7è</t>
  </si>
  <si>
    <t>PEDIATRIE</t>
  </si>
  <si>
    <t>6ème COMMUN</t>
  </si>
  <si>
    <t>DIABETO</t>
  </si>
  <si>
    <t>5ème COMMUN</t>
  </si>
  <si>
    <t>NEURO</t>
  </si>
  <si>
    <t>Service Détails</t>
  </si>
  <si>
    <t>PNEUMO</t>
  </si>
  <si>
    <t>ONCO</t>
  </si>
  <si>
    <t>4ème COMMUN</t>
  </si>
  <si>
    <t>CARDIO</t>
  </si>
  <si>
    <t>3ème COMMUN</t>
  </si>
  <si>
    <t>WC personnel hall tour 1</t>
  </si>
  <si>
    <t>2ème COMMUN</t>
  </si>
  <si>
    <t>REA</t>
  </si>
  <si>
    <t>Anesthésie</t>
  </si>
  <si>
    <t>NAISS / URG GYN</t>
  </si>
  <si>
    <t>COMMUN 1er</t>
  </si>
  <si>
    <t>CONSULT</t>
  </si>
  <si>
    <t>IMAGERIE</t>
  </si>
  <si>
    <t>EOH</t>
  </si>
  <si>
    <t>LABO</t>
  </si>
  <si>
    <t>NEONAT</t>
  </si>
  <si>
    <t>DIR SOINS</t>
  </si>
  <si>
    <t>SEC GÉNÉ/COMM°</t>
  </si>
  <si>
    <t>OPHTALMO</t>
  </si>
  <si>
    <t>STOMATO</t>
  </si>
  <si>
    <t>HEMOPH</t>
  </si>
  <si>
    <t>PHARMA</t>
  </si>
  <si>
    <t>RDC COMMUN</t>
  </si>
  <si>
    <t>LOG</t>
  </si>
  <si>
    <t>MED AMBU</t>
  </si>
  <si>
    <t>GYN/OBS</t>
  </si>
  <si>
    <t>MEDICO CHIR</t>
  </si>
  <si>
    <t>PSY</t>
  </si>
  <si>
    <t>CHIR AMBU</t>
  </si>
  <si>
    <t>URG</t>
  </si>
  <si>
    <t>DIR/DG</t>
  </si>
  <si>
    <t>RESTAURATION</t>
  </si>
  <si>
    <t>STÉ</t>
  </si>
  <si>
    <t xml:space="preserve"> /</t>
  </si>
  <si>
    <t>SS -1 COMMUN</t>
  </si>
  <si>
    <t>SYNDICATS</t>
  </si>
  <si>
    <t>DHAL/DQSPP</t>
  </si>
  <si>
    <t>DQSPP</t>
  </si>
  <si>
    <t>Zone départ/reception chariots</t>
  </si>
  <si>
    <t>Réserve de la lingerie</t>
  </si>
  <si>
    <t>Escalier intra lingerie</t>
  </si>
  <si>
    <t>Monte charges</t>
  </si>
  <si>
    <t>Circulation CESU intra</t>
  </si>
  <si>
    <t>Après 17h</t>
  </si>
  <si>
    <t>Dépôt CESU</t>
  </si>
  <si>
    <t>Incl mobilier - Après 17h</t>
  </si>
  <si>
    <t>Sanitaires personnel</t>
  </si>
  <si>
    <t>Salle CESU</t>
  </si>
  <si>
    <t>Salle réunion CESU</t>
  </si>
  <si>
    <t>Bureau CESU 1</t>
  </si>
  <si>
    <t>Bureau CESU 2</t>
  </si>
  <si>
    <t>CH garde 2 externe gynéco obstétrique</t>
  </si>
  <si>
    <t>incl mobilier - Détergent/désinfectant pour les sols</t>
  </si>
  <si>
    <t>En 5/5 car accès ext direct - Détergent/désinfectant</t>
  </si>
  <si>
    <t>Détergent/désinfectant</t>
  </si>
  <si>
    <t>Incl mobilier Détergent/désinfectant</t>
  </si>
  <si>
    <t>incl mobilier - Détergent/désinfectant</t>
  </si>
  <si>
    <t>incl electro et mobilier. Pool après repas &amp; pour vérif équipmt - Dét/Désinf</t>
  </si>
  <si>
    <r>
      <rPr>
        <sz val="9"/>
        <rFont val="Calibri"/>
        <family val="2"/>
        <scheme val="minor"/>
      </rPr>
      <t>Salle Cs labo sommeil</t>
    </r>
    <r>
      <rPr>
        <sz val="11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>(3 pièces communicantes)</t>
    </r>
  </si>
  <si>
    <t>incl mobilier - Attention fréquence ! (grand flux + poubelles)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</si>
</sst>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1">
    <cellStyle name="Normal" xfId="0" builtinId="0"/>
  </cellStyles>
  <dxfs count="201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2" tint="-0.249977111117893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2" tint="-0.249977111117893"/>
        </patternFill>
      </fill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textRotation="0" wrapText="1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66FF99"/>
      <color rgb="FF99FFCC"/>
      <color rgb="FFFFFF00"/>
      <color rgb="FFFFFFCC"/>
      <color rgb="FFEF01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leau13" displayName="Tableau13" ref="A1:I1047395" headerRowDxfId="200" dataDxfId="199" totalsRowDxfId="198">
  <autoFilter ref="A1:I1047395"/>
  <sortState ref="B64:Q106">
    <sortCondition ref="D1:D106"/>
  </sortState>
  <tableColumns count="9">
    <tableColumn id="7" name="Service" dataDxfId="197" totalsRowDxfId="196"/>
    <tableColumn id="13" name="Service Détail" dataDxfId="195" totalsRowDxfId="194"/>
    <tableColumn id="2" name="Appellation_x000a_Désignation" dataDxfId="193" totalsRowDxfId="192"/>
    <tableColumn id="5" name="Superficie_x000a_en m2" dataDxfId="191" totalsRowDxfId="190"/>
    <tableColumn id="8" name="Type de local" dataDxfId="189" totalsRowDxfId="188"/>
    <tableColumn id="4" name="Fréquence Presta" dataDxfId="187" totalsRowDxfId="186"/>
    <tableColumn id="3" name="Ramassage Poubelles" dataDxfId="185" totalsRowDxfId="184"/>
    <tableColumn id="1" name="Zones de presta" dataDxfId="183" totalsRowDxfId="182"/>
    <tableColumn id="14" name="Commentaires" totalsRowFunction="custom" dataDxfId="181" totalsRowDxfId="180">
      <totalsRowFormula>#REF!/60</totalsRow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7" name="Tableau1324576891118" displayName="Tableau1324576891118" ref="A1:H28" totalsRowShown="0" headerRowDxfId="18" dataDxfId="17" totalsRowDxfId="16">
  <autoFilter ref="A1:H28"/>
  <sortState ref="B2:Q44">
    <sortCondition ref="D1:D106"/>
  </sortState>
  <tableColumns count="8">
    <tableColumn id="10" name="Service" dataDxfId="15" totalsRowDxfId="14"/>
    <tableColumn id="13" name="Service Détails" dataDxfId="13" totalsRowDxfId="12"/>
    <tableColumn id="2" name="Appellation_x000a_Désignation" dataDxfId="11" totalsRowDxfId="10"/>
    <tableColumn id="5" name="Superficie_x000a_en m2" dataDxfId="9" totalsRowDxfId="8"/>
    <tableColumn id="8" name="Type de local" dataDxfId="7" totalsRowDxfId="6"/>
    <tableColumn id="1" name="Fréquence Presta" dataDxfId="5" totalsRowDxfId="4"/>
    <tableColumn id="7" name="Ramassage poubelles" dataDxfId="3" totalsRowDxfId="2"/>
    <tableColumn id="3" name="Zone de Presta" dataDxfId="1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au132" displayName="Tableau132" ref="A2:I78" totalsRowCount="1" headerRowDxfId="179" dataDxfId="178" totalsRowDxfId="177">
  <autoFilter ref="A2:I77"/>
  <sortState ref="A3:I258">
    <sortCondition ref="A2:A258"/>
  </sortState>
  <tableColumns count="9">
    <tableColumn id="13" name="Service" dataDxfId="176" totalsRowDxfId="175"/>
    <tableColumn id="9" name="Service Détail" dataDxfId="174" totalsRowDxfId="173"/>
    <tableColumn id="2" name="Appellation_x000a_Désignation" dataDxfId="172" totalsRowDxfId="171"/>
    <tableColumn id="5" name="Superficie_x000a_en m2" dataDxfId="170" totalsRowDxfId="169"/>
    <tableColumn id="8" name="Type de local" dataDxfId="168" totalsRowDxfId="167"/>
    <tableColumn id="3" name="Fréquence Presta" dataDxfId="166" totalsRowDxfId="165"/>
    <tableColumn id="7" name="Ramassage Poubelles" dataDxfId="164" totalsRowDxfId="163"/>
    <tableColumn id="1" name="Zones de presta" dataDxfId="162" totalsRowDxfId="161"/>
    <tableColumn id="14" name="Commentaires" dataDxfId="160" totalsRowDxfId="15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au1324" displayName="Tableau1324" ref="A1:I78" totalsRowCount="1" headerRowDxfId="158" dataDxfId="157" totalsRowDxfId="156">
  <autoFilter ref="A1:I77"/>
  <sortState ref="B2:Q44">
    <sortCondition ref="D1:D106"/>
  </sortState>
  <tableColumns count="9">
    <tableColumn id="7" name="Service" dataDxfId="155" totalsRowDxfId="154"/>
    <tableColumn id="13" name="Service Détail" dataDxfId="153" totalsRowDxfId="152"/>
    <tableColumn id="2" name="Appellation_x000a_Désignation" dataDxfId="151" totalsRowDxfId="150"/>
    <tableColumn id="5" name="Superficie_x000a_en m2" dataDxfId="149" totalsRowDxfId="148"/>
    <tableColumn id="8" name="Type de local" dataDxfId="147" totalsRowDxfId="146"/>
    <tableColumn id="3" name="Fréquence Presta" dataDxfId="145" totalsRowDxfId="144"/>
    <tableColumn id="4" name="Ramassage Poubelles" dataDxfId="143" totalsRowDxfId="142"/>
    <tableColumn id="1" name="Zones de presta" dataDxfId="141" totalsRowDxfId="140"/>
    <tableColumn id="14" name="Commentaires" dataDxfId="139" totalsRowDxfId="13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au13245" displayName="Tableau13245" ref="A1:I82" totalsRowCount="1" headerRowDxfId="137" dataDxfId="136" totalsRowDxfId="135">
  <autoFilter ref="A1:I81"/>
  <sortState ref="B2:Q44">
    <sortCondition ref="D1:D106"/>
  </sortState>
  <tableColumns count="9">
    <tableColumn id="7" name="Service" dataDxfId="134" totalsRowDxfId="133"/>
    <tableColumn id="13" name="Service Détails" dataDxfId="132" totalsRowDxfId="131"/>
    <tableColumn id="2" name="Appellation_x000a_Désignation" dataDxfId="130" totalsRowDxfId="129"/>
    <tableColumn id="5" name="Superficie_x000a_en m2" dataDxfId="128" totalsRowDxfId="127"/>
    <tableColumn id="8" name="Type de local" dataDxfId="126" totalsRowDxfId="125"/>
    <tableColumn id="3" name="Fréquence Presta" dataDxfId="124" totalsRowDxfId="123"/>
    <tableColumn id="4" name="Ramassage Poubelles" dataDxfId="122" totalsRowDxfId="121"/>
    <tableColumn id="1" name="Zones de presta" dataDxfId="120" totalsRowDxfId="119"/>
    <tableColumn id="14" name="Commentaires" dataDxfId="118" totalsRowDxfId="11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au132457" displayName="Tableau132457" ref="A1:I90" totalsRowCount="1" headerRowDxfId="116" dataDxfId="115" totalsRowDxfId="114">
  <autoFilter ref="A1:I89"/>
  <sortState ref="B2:Q44">
    <sortCondition ref="D1:D106"/>
  </sortState>
  <tableColumns count="9">
    <tableColumn id="7" name="Service" dataDxfId="113" totalsRowDxfId="112"/>
    <tableColumn id="13" name="Service Détails" dataDxfId="111" totalsRowDxfId="110"/>
    <tableColumn id="2" name="Appellation_x000a_Désignation" dataDxfId="109" totalsRowDxfId="108"/>
    <tableColumn id="5" name="Superficie_x000a_en m2" dataDxfId="107" totalsRowDxfId="106"/>
    <tableColumn id="8" name="Type de local" dataDxfId="105" totalsRowDxfId="104"/>
    <tableColumn id="3" name="Fréquence Presta" dataDxfId="103" totalsRowDxfId="102"/>
    <tableColumn id="4" name="Ramassage Poubelles" dataDxfId="101" totalsRowDxfId="100"/>
    <tableColumn id="1" name="Zones de presta" dataDxfId="99" totalsRowDxfId="98"/>
    <tableColumn id="14" name="Commentaires" dataDxfId="97" totalsRowDxfId="9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5" name="Tableau1324576" displayName="Tableau1324576" ref="A1:I205" totalsRowCount="1" headerRowDxfId="95" dataDxfId="94" totalsRowDxfId="93">
  <autoFilter ref="A1:I204"/>
  <sortState ref="B2:Q44">
    <sortCondition ref="D1:D106"/>
  </sortState>
  <tableColumns count="9">
    <tableColumn id="1" name="Service" dataDxfId="92" totalsRowDxfId="91"/>
    <tableColumn id="13" name="Service Détails" dataDxfId="90" totalsRowDxfId="89"/>
    <tableColumn id="2" name="Appellation_x000a_Désignation" totalsRowDxfId="88"/>
    <tableColumn id="5" name="Superficie_x000a_en m2" totalsRowDxfId="87"/>
    <tableColumn id="8" name="Type de local" totalsRowDxfId="86"/>
    <tableColumn id="3" name="Fréquence Presta" totalsRowDxfId="85"/>
    <tableColumn id="7" name="Ramassage Poubelles" totalsRowDxfId="84"/>
    <tableColumn id="6" name="Zones de presta" totalsRowDxfId="83"/>
    <tableColumn id="4" name="Commentaires" dataDxfId="82" totalsRowDxfId="8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au13245768" displayName="Tableau13245768" ref="A1:I453" totalsRowShown="0" headerRowDxfId="80" dataDxfId="79" totalsRowDxfId="78">
  <autoFilter ref="A1:I453"/>
  <sortState ref="B11:J604">
    <sortCondition ref="B1:B619"/>
  </sortState>
  <tableColumns count="9">
    <tableColumn id="1" name="Service" dataDxfId="77" totalsRowDxfId="76"/>
    <tableColumn id="13" name="Service Détails" dataDxfId="75" totalsRowDxfId="74"/>
    <tableColumn id="2" name="Appellation_x000a_Désignation" dataDxfId="73" totalsRowDxfId="72"/>
    <tableColumn id="5" name="Superficie_x000a_en m2" dataDxfId="71" totalsRowDxfId="70"/>
    <tableColumn id="8" name="Type de local" dataDxfId="69" totalsRowDxfId="68"/>
    <tableColumn id="3" name="Fréquence Presta" dataDxfId="67" totalsRowDxfId="66"/>
    <tableColumn id="7" name="Ramassage Poubelles" dataDxfId="65" totalsRowDxfId="64"/>
    <tableColumn id="6" name="Zones de presta" dataDxfId="63" totalsRowDxfId="62"/>
    <tableColumn id="14" name="Commentaires" dataDxfId="6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9" name="Tableau132457681020" displayName="Tableau132457681020" ref="A1:I436" totalsRowCount="1" headerRowDxfId="60" dataDxfId="59" totalsRowDxfId="58">
  <autoFilter ref="A1:I435"/>
  <tableColumns count="9">
    <tableColumn id="7" name="Service" dataDxfId="57" totalsRowDxfId="56"/>
    <tableColumn id="13" name="Service Détails" dataDxfId="55" totalsRowDxfId="54"/>
    <tableColumn id="2" name="Appellation_x000a_Désignation" dataDxfId="53" totalsRowDxfId="52"/>
    <tableColumn id="5" name="Superficie_x000a_en m2" dataDxfId="51" totalsRowDxfId="50"/>
    <tableColumn id="8" name="Type de local" dataDxfId="49" totalsRowDxfId="48"/>
    <tableColumn id="3" name="Fréquence Presta" dataDxfId="47" totalsRowDxfId="46"/>
    <tableColumn id="1" name="Ramassage Poubelles" dataDxfId="45" totalsRowDxfId="44"/>
    <tableColumn id="4" name="Zones de presta" dataDxfId="43" totalsRowDxfId="42"/>
    <tableColumn id="14" name="Commentaires" dataDxfId="41" totalsRowDxfId="4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8" name="Tableau13245768919" displayName="Tableau13245768919" ref="A1:I261" totalsRowCount="1" headerRowDxfId="39" dataDxfId="38" totalsRowDxfId="37">
  <autoFilter ref="A1:I260"/>
  <sortState ref="B3:Q45">
    <sortCondition ref="D1:D106"/>
  </sortState>
  <tableColumns count="9">
    <tableColumn id="1" name="Service" dataDxfId="36" totalsRowDxfId="35"/>
    <tableColumn id="13" name="Service Détails" dataDxfId="34" totalsRowDxfId="33"/>
    <tableColumn id="2" name="Appellation_x000a_Désignation" dataDxfId="32" totalsRowDxfId="31"/>
    <tableColumn id="5" name="Superficie_x000a_en m2" dataDxfId="30" totalsRowDxfId="29"/>
    <tableColumn id="8" name="Type de local" dataDxfId="28" totalsRowDxfId="27"/>
    <tableColumn id="9" name="Fréquence Presta" dataDxfId="26" totalsRowDxfId="25"/>
    <tableColumn id="10" name="Ramassage poubelle" dataDxfId="24" totalsRowDxfId="23"/>
    <tableColumn id="3" name="Zone de Presta" dataDxfId="22" totalsRowDxfId="21"/>
    <tableColumn id="4" name="Commentaires" dataDxfId="20" totalsRowDxf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I71"/>
  <sheetViews>
    <sheetView zoomScale="80" zoomScaleNormal="80" workbookViewId="0">
      <pane ySplit="1" topLeftCell="A2" activePane="bottomLeft" state="frozen"/>
      <selection sqref="A1:XFD1048576"/>
      <selection pane="bottomLeft" activeCell="E15" sqref="E15"/>
    </sheetView>
  </sheetViews>
  <sheetFormatPr baseColWidth="10" defaultColWidth="11.44140625" defaultRowHeight="14.4" x14ac:dyDescent="0.3"/>
  <cols>
    <col min="1" max="2" width="23.109375" style="14" customWidth="1"/>
    <col min="3" max="3" width="30.5546875" style="14" customWidth="1"/>
    <col min="4" max="4" width="13.5546875" style="3" customWidth="1"/>
    <col min="5" max="5" width="26.44140625" style="58" customWidth="1"/>
    <col min="6" max="7" width="15.33203125" style="58" customWidth="1"/>
    <col min="8" max="8" width="10.88671875" style="58" customWidth="1"/>
    <col min="9" max="9" width="58.88671875" style="62" bestFit="1" customWidth="1"/>
    <col min="10" max="16384" width="11.44140625" style="1"/>
  </cols>
  <sheetData>
    <row r="1" spans="1:9" ht="30.6" x14ac:dyDescent="0.3">
      <c r="A1" s="14" t="s">
        <v>259</v>
      </c>
      <c r="B1" s="14" t="s">
        <v>1410</v>
      </c>
      <c r="C1" s="1" t="s">
        <v>7</v>
      </c>
      <c r="D1" s="3" t="s">
        <v>39</v>
      </c>
      <c r="E1" s="14" t="s">
        <v>1134</v>
      </c>
      <c r="F1" s="20" t="s">
        <v>447</v>
      </c>
      <c r="G1" s="20" t="s">
        <v>924</v>
      </c>
      <c r="H1" s="20" t="s">
        <v>923</v>
      </c>
      <c r="I1" s="16" t="s">
        <v>134</v>
      </c>
    </row>
    <row r="2" spans="1:9" x14ac:dyDescent="0.3">
      <c r="A2" s="16" t="s">
        <v>129</v>
      </c>
      <c r="B2" s="16" t="s">
        <v>16</v>
      </c>
      <c r="C2" s="16" t="s">
        <v>23</v>
      </c>
      <c r="D2" s="16">
        <v>12.6</v>
      </c>
      <c r="E2" s="16" t="s">
        <v>706</v>
      </c>
      <c r="F2" s="16" t="s">
        <v>441</v>
      </c>
      <c r="G2" s="16" t="s">
        <v>440</v>
      </c>
      <c r="H2" s="16" t="s">
        <v>437</v>
      </c>
      <c r="I2" s="43"/>
    </row>
    <row r="3" spans="1:9" x14ac:dyDescent="0.3">
      <c r="A3" s="16" t="s">
        <v>129</v>
      </c>
      <c r="B3" s="16" t="s">
        <v>16</v>
      </c>
      <c r="C3" s="16" t="s">
        <v>43</v>
      </c>
      <c r="D3" s="16">
        <v>17.100000000000001</v>
      </c>
      <c r="E3" s="16" t="s">
        <v>706</v>
      </c>
      <c r="F3" s="16" t="s">
        <v>441</v>
      </c>
      <c r="G3" s="16" t="s">
        <v>440</v>
      </c>
      <c r="H3" s="16" t="s">
        <v>437</v>
      </c>
      <c r="I3" s="43"/>
    </row>
    <row r="4" spans="1:9" x14ac:dyDescent="0.3">
      <c r="A4" s="16" t="s">
        <v>129</v>
      </c>
      <c r="B4" s="16" t="s">
        <v>16</v>
      </c>
      <c r="C4" s="16" t="s">
        <v>43</v>
      </c>
      <c r="D4" s="16">
        <v>16.899999999999999</v>
      </c>
      <c r="E4" s="16" t="s">
        <v>706</v>
      </c>
      <c r="F4" s="16" t="s">
        <v>441</v>
      </c>
      <c r="G4" s="16" t="s">
        <v>440</v>
      </c>
      <c r="H4" s="16" t="s">
        <v>437</v>
      </c>
      <c r="I4" s="43"/>
    </row>
    <row r="5" spans="1:9" x14ac:dyDescent="0.3">
      <c r="A5" s="16" t="s">
        <v>129</v>
      </c>
      <c r="B5" s="16" t="s">
        <v>16</v>
      </c>
      <c r="C5" s="16" t="s">
        <v>43</v>
      </c>
      <c r="D5" s="16">
        <v>13.2</v>
      </c>
      <c r="E5" s="16" t="s">
        <v>706</v>
      </c>
      <c r="F5" s="16" t="s">
        <v>441</v>
      </c>
      <c r="G5" s="16" t="s">
        <v>440</v>
      </c>
      <c r="H5" s="16" t="s">
        <v>437</v>
      </c>
      <c r="I5" s="43"/>
    </row>
    <row r="6" spans="1:9" x14ac:dyDescent="0.3">
      <c r="A6" s="16" t="s">
        <v>129</v>
      </c>
      <c r="B6" s="16" t="s">
        <v>16</v>
      </c>
      <c r="C6" s="16" t="s">
        <v>234</v>
      </c>
      <c r="D6" s="16">
        <v>41.2</v>
      </c>
      <c r="E6" s="17" t="s">
        <v>749</v>
      </c>
      <c r="F6" s="16" t="s">
        <v>436</v>
      </c>
      <c r="G6" s="16" t="s">
        <v>436</v>
      </c>
      <c r="H6" s="16" t="s">
        <v>437</v>
      </c>
      <c r="I6" s="60" t="s">
        <v>1157</v>
      </c>
    </row>
    <row r="7" spans="1:9" x14ac:dyDescent="0.3">
      <c r="A7" s="16" t="s">
        <v>129</v>
      </c>
      <c r="B7" s="16" t="s">
        <v>16</v>
      </c>
      <c r="C7" s="16" t="s">
        <v>44</v>
      </c>
      <c r="D7" s="16">
        <v>33</v>
      </c>
      <c r="E7" s="17" t="s">
        <v>717</v>
      </c>
      <c r="F7" s="16" t="s">
        <v>441</v>
      </c>
      <c r="G7" s="16" t="s">
        <v>440</v>
      </c>
      <c r="H7" s="16" t="s">
        <v>437</v>
      </c>
      <c r="I7" s="43" t="s">
        <v>710</v>
      </c>
    </row>
    <row r="8" spans="1:9" x14ac:dyDescent="0.3">
      <c r="A8" s="16" t="s">
        <v>129</v>
      </c>
      <c r="B8" s="16" t="s">
        <v>233</v>
      </c>
      <c r="C8" s="16" t="s">
        <v>10</v>
      </c>
      <c r="D8" s="16">
        <v>7.6</v>
      </c>
      <c r="E8" s="17" t="s">
        <v>706</v>
      </c>
      <c r="F8" s="17" t="s">
        <v>441</v>
      </c>
      <c r="G8" s="17" t="s">
        <v>698</v>
      </c>
      <c r="H8" s="16" t="s">
        <v>437</v>
      </c>
      <c r="I8" s="43"/>
    </row>
    <row r="9" spans="1:9" x14ac:dyDescent="0.3">
      <c r="A9" s="16" t="s">
        <v>129</v>
      </c>
      <c r="B9" s="16" t="s">
        <v>13</v>
      </c>
      <c r="C9" s="16" t="s">
        <v>128</v>
      </c>
      <c r="D9" s="16">
        <v>5.2</v>
      </c>
      <c r="E9" s="16" t="s">
        <v>705</v>
      </c>
      <c r="F9" s="16" t="s">
        <v>436</v>
      </c>
      <c r="G9" s="16" t="s">
        <v>698</v>
      </c>
      <c r="H9" s="16" t="s">
        <v>437</v>
      </c>
      <c r="I9" s="42"/>
    </row>
    <row r="10" spans="1:9" x14ac:dyDescent="0.3">
      <c r="A10" s="16" t="s">
        <v>129</v>
      </c>
      <c r="B10" s="16" t="s">
        <v>16</v>
      </c>
      <c r="C10" s="16" t="s">
        <v>43</v>
      </c>
      <c r="D10" s="16">
        <v>15.5</v>
      </c>
      <c r="E10" s="16" t="s">
        <v>706</v>
      </c>
      <c r="F10" s="16" t="s">
        <v>441</v>
      </c>
      <c r="G10" s="16" t="s">
        <v>440</v>
      </c>
      <c r="H10" s="16" t="s">
        <v>437</v>
      </c>
      <c r="I10" s="43"/>
    </row>
    <row r="11" spans="1:9" x14ac:dyDescent="0.3">
      <c r="A11" s="16" t="s">
        <v>129</v>
      </c>
      <c r="B11" s="16" t="s">
        <v>13</v>
      </c>
      <c r="C11" s="16" t="s">
        <v>8</v>
      </c>
      <c r="D11" s="16">
        <v>2</v>
      </c>
      <c r="E11" s="16" t="s">
        <v>416</v>
      </c>
      <c r="F11" s="16" t="s">
        <v>436</v>
      </c>
      <c r="G11" s="16" t="s">
        <v>436</v>
      </c>
      <c r="H11" s="16" t="s">
        <v>437</v>
      </c>
      <c r="I11" s="43"/>
    </row>
    <row r="12" spans="1:9" x14ac:dyDescent="0.3">
      <c r="A12" s="16" t="s">
        <v>129</v>
      </c>
      <c r="B12" s="16" t="s">
        <v>13</v>
      </c>
      <c r="C12" s="16" t="s">
        <v>2</v>
      </c>
      <c r="D12" s="16">
        <v>4.8</v>
      </c>
      <c r="E12" s="16" t="s">
        <v>705</v>
      </c>
      <c r="F12" s="16" t="s">
        <v>436</v>
      </c>
      <c r="G12" s="16" t="s">
        <v>698</v>
      </c>
      <c r="H12" s="16" t="s">
        <v>437</v>
      </c>
      <c r="I12" s="42"/>
    </row>
    <row r="13" spans="1:9" x14ac:dyDescent="0.3">
      <c r="A13" s="16" t="s">
        <v>129</v>
      </c>
      <c r="B13" s="16" t="s">
        <v>16</v>
      </c>
      <c r="C13" s="16" t="s">
        <v>14</v>
      </c>
      <c r="D13" s="16">
        <v>15.8</v>
      </c>
      <c r="E13" s="17" t="s">
        <v>706</v>
      </c>
      <c r="F13" s="17" t="s">
        <v>441</v>
      </c>
      <c r="G13" s="17" t="s">
        <v>698</v>
      </c>
      <c r="H13" s="16" t="s">
        <v>437</v>
      </c>
      <c r="I13" s="42"/>
    </row>
    <row r="14" spans="1:9" x14ac:dyDescent="0.3">
      <c r="A14" s="16" t="s">
        <v>129</v>
      </c>
      <c r="B14" s="16" t="s">
        <v>16</v>
      </c>
      <c r="C14" s="16" t="s">
        <v>15</v>
      </c>
      <c r="D14" s="16">
        <v>15.4</v>
      </c>
      <c r="E14" s="17" t="s">
        <v>706</v>
      </c>
      <c r="F14" s="17" t="s">
        <v>441</v>
      </c>
      <c r="G14" s="17" t="s">
        <v>698</v>
      </c>
      <c r="H14" s="16" t="s">
        <v>437</v>
      </c>
      <c r="I14" s="43"/>
    </row>
    <row r="15" spans="1:9" x14ac:dyDescent="0.3">
      <c r="A15" s="16" t="s">
        <v>129</v>
      </c>
      <c r="B15" s="16" t="s">
        <v>16</v>
      </c>
      <c r="C15" s="16" t="s">
        <v>2</v>
      </c>
      <c r="D15" s="16">
        <v>5.0999999999999996</v>
      </c>
      <c r="E15" s="16" t="s">
        <v>705</v>
      </c>
      <c r="F15" s="16" t="s">
        <v>436</v>
      </c>
      <c r="G15" s="16" t="s">
        <v>698</v>
      </c>
      <c r="H15" s="16" t="s">
        <v>437</v>
      </c>
      <c r="I15" s="42"/>
    </row>
    <row r="16" spans="1:9" x14ac:dyDescent="0.3">
      <c r="A16" s="16" t="s">
        <v>129</v>
      </c>
      <c r="B16" s="16" t="s">
        <v>13</v>
      </c>
      <c r="C16" s="16" t="s">
        <v>10</v>
      </c>
      <c r="D16" s="16">
        <v>7.6</v>
      </c>
      <c r="E16" s="17" t="s">
        <v>706</v>
      </c>
      <c r="F16" s="17" t="s">
        <v>441</v>
      </c>
      <c r="G16" s="17" t="s">
        <v>698</v>
      </c>
      <c r="H16" s="16" t="s">
        <v>437</v>
      </c>
      <c r="I16" s="43"/>
    </row>
    <row r="17" spans="1:9" x14ac:dyDescent="0.3">
      <c r="A17" s="16" t="s">
        <v>129</v>
      </c>
      <c r="B17" s="16" t="s">
        <v>16</v>
      </c>
      <c r="C17" s="16" t="s">
        <v>43</v>
      </c>
      <c r="D17" s="16">
        <v>16.600000000000001</v>
      </c>
      <c r="E17" s="16" t="s">
        <v>706</v>
      </c>
      <c r="F17" s="16" t="s">
        <v>441</v>
      </c>
      <c r="G17" s="16" t="s">
        <v>440</v>
      </c>
      <c r="H17" s="16" t="s">
        <v>437</v>
      </c>
      <c r="I17" s="43"/>
    </row>
    <row r="18" spans="1:9" x14ac:dyDescent="0.3">
      <c r="A18" s="16" t="s">
        <v>129</v>
      </c>
      <c r="B18" s="16" t="s">
        <v>16</v>
      </c>
      <c r="C18" s="16" t="s">
        <v>43</v>
      </c>
      <c r="D18" s="16">
        <v>15</v>
      </c>
      <c r="E18" s="16" t="s">
        <v>706</v>
      </c>
      <c r="F18" s="16" t="s">
        <v>441</v>
      </c>
      <c r="G18" s="16" t="s">
        <v>440</v>
      </c>
      <c r="H18" s="16" t="s">
        <v>437</v>
      </c>
      <c r="I18" s="43"/>
    </row>
    <row r="19" spans="1:9" x14ac:dyDescent="0.3">
      <c r="A19" s="16" t="s">
        <v>129</v>
      </c>
      <c r="B19" s="16" t="s">
        <v>16</v>
      </c>
      <c r="C19" s="16" t="s">
        <v>43</v>
      </c>
      <c r="D19" s="16">
        <v>17</v>
      </c>
      <c r="E19" s="16" t="s">
        <v>706</v>
      </c>
      <c r="F19" s="16" t="s">
        <v>441</v>
      </c>
      <c r="G19" s="16" t="s">
        <v>440</v>
      </c>
      <c r="H19" s="16" t="s">
        <v>437</v>
      </c>
      <c r="I19" s="43"/>
    </row>
    <row r="20" spans="1:9" x14ac:dyDescent="0.3">
      <c r="A20" s="16" t="s">
        <v>129</v>
      </c>
      <c r="B20" s="16" t="s">
        <v>16</v>
      </c>
      <c r="C20" s="16" t="s">
        <v>1261</v>
      </c>
      <c r="D20" s="16">
        <v>24</v>
      </c>
      <c r="E20" s="17" t="s">
        <v>708</v>
      </c>
      <c r="F20" s="16" t="s">
        <v>697</v>
      </c>
      <c r="G20" s="16" t="s">
        <v>697</v>
      </c>
      <c r="H20" s="16" t="s">
        <v>437</v>
      </c>
      <c r="I20" s="43"/>
    </row>
    <row r="21" spans="1:9" x14ac:dyDescent="0.3">
      <c r="A21" s="16" t="s">
        <v>129</v>
      </c>
      <c r="B21" s="16" t="s">
        <v>16</v>
      </c>
      <c r="C21" s="16" t="s">
        <v>52</v>
      </c>
      <c r="D21" s="16">
        <v>14.7</v>
      </c>
      <c r="E21" s="17" t="s">
        <v>708</v>
      </c>
      <c r="F21" s="16" t="s">
        <v>697</v>
      </c>
      <c r="G21" s="16" t="s">
        <v>697</v>
      </c>
      <c r="H21" s="16" t="s">
        <v>437</v>
      </c>
      <c r="I21" s="43"/>
    </row>
    <row r="22" spans="1:9" x14ac:dyDescent="0.3">
      <c r="A22" s="16" t="s">
        <v>129</v>
      </c>
      <c r="B22" s="16" t="s">
        <v>16</v>
      </c>
      <c r="C22" s="16" t="s">
        <v>24</v>
      </c>
      <c r="D22" s="16">
        <v>10.7</v>
      </c>
      <c r="E22" s="17" t="s">
        <v>706</v>
      </c>
      <c r="F22" s="17" t="s">
        <v>441</v>
      </c>
      <c r="G22" s="17" t="s">
        <v>698</v>
      </c>
      <c r="H22" s="16" t="s">
        <v>437</v>
      </c>
      <c r="I22" s="43"/>
    </row>
    <row r="23" spans="1:9" x14ac:dyDescent="0.3">
      <c r="A23" s="17" t="s">
        <v>129</v>
      </c>
      <c r="B23" s="17" t="s">
        <v>129</v>
      </c>
      <c r="C23" s="17" t="s">
        <v>50</v>
      </c>
      <c r="D23" s="17">
        <v>14</v>
      </c>
      <c r="E23" s="16" t="s">
        <v>706</v>
      </c>
      <c r="F23" s="16" t="s">
        <v>441</v>
      </c>
      <c r="G23" s="16" t="s">
        <v>440</v>
      </c>
      <c r="H23" s="16" t="s">
        <v>437</v>
      </c>
      <c r="I23" s="61"/>
    </row>
    <row r="24" spans="1:9" x14ac:dyDescent="0.3">
      <c r="A24" s="17" t="s">
        <v>129</v>
      </c>
      <c r="B24" s="17" t="s">
        <v>16</v>
      </c>
      <c r="C24" s="17" t="s">
        <v>1248</v>
      </c>
      <c r="D24" s="17">
        <f>100.3+87.05+78.45+111.95-60</f>
        <v>317.75</v>
      </c>
      <c r="E24" s="16" t="s">
        <v>705</v>
      </c>
      <c r="F24" s="16" t="s">
        <v>436</v>
      </c>
      <c r="G24" s="16" t="s">
        <v>698</v>
      </c>
      <c r="H24" s="16" t="s">
        <v>437</v>
      </c>
      <c r="I24" s="61"/>
    </row>
    <row r="25" spans="1:9" x14ac:dyDescent="0.3">
      <c r="A25" s="17" t="s">
        <v>129</v>
      </c>
      <c r="B25" s="17" t="s">
        <v>16</v>
      </c>
      <c r="C25" s="17" t="s">
        <v>1246</v>
      </c>
      <c r="D25" s="17">
        <v>60</v>
      </c>
      <c r="E25" s="17" t="s">
        <v>699</v>
      </c>
      <c r="F25" s="16" t="s">
        <v>438</v>
      </c>
      <c r="G25" s="16" t="s">
        <v>438</v>
      </c>
      <c r="H25" s="16" t="s">
        <v>437</v>
      </c>
      <c r="I25" s="61"/>
    </row>
    <row r="26" spans="1:9" x14ac:dyDescent="0.3">
      <c r="A26" s="17" t="s">
        <v>129</v>
      </c>
      <c r="B26" s="17" t="s">
        <v>129</v>
      </c>
      <c r="C26" s="17" t="s">
        <v>18</v>
      </c>
      <c r="D26" s="17">
        <v>7.1</v>
      </c>
      <c r="E26" s="17" t="s">
        <v>415</v>
      </c>
      <c r="F26" s="16" t="s">
        <v>438</v>
      </c>
      <c r="G26" s="16" t="s">
        <v>438</v>
      </c>
      <c r="H26" s="16" t="s">
        <v>437</v>
      </c>
      <c r="I26" s="43"/>
    </row>
    <row r="27" spans="1:9" x14ac:dyDescent="0.3">
      <c r="A27" s="17" t="s">
        <v>1411</v>
      </c>
      <c r="B27" s="17" t="s">
        <v>1155</v>
      </c>
      <c r="C27" s="17" t="s">
        <v>1263</v>
      </c>
      <c r="D27" s="28">
        <v>2</v>
      </c>
      <c r="E27" s="17" t="s">
        <v>708</v>
      </c>
      <c r="F27" s="16" t="s">
        <v>436</v>
      </c>
      <c r="G27" s="17" t="s">
        <v>698</v>
      </c>
      <c r="H27" s="16" t="s">
        <v>437</v>
      </c>
      <c r="I27" s="61"/>
    </row>
    <row r="28" spans="1:9" x14ac:dyDescent="0.3">
      <c r="A28" s="17" t="s">
        <v>1411</v>
      </c>
      <c r="B28" s="17" t="s">
        <v>1155</v>
      </c>
      <c r="C28" s="17" t="s">
        <v>28</v>
      </c>
      <c r="D28" s="17">
        <v>36</v>
      </c>
      <c r="E28" s="17" t="s">
        <v>699</v>
      </c>
      <c r="F28" s="16" t="s">
        <v>438</v>
      </c>
      <c r="G28" s="16" t="s">
        <v>438</v>
      </c>
      <c r="H28" s="16" t="s">
        <v>437</v>
      </c>
      <c r="I28" s="61"/>
    </row>
    <row r="29" spans="1:9" x14ac:dyDescent="0.3">
      <c r="A29" s="17" t="s">
        <v>1411</v>
      </c>
      <c r="B29" s="17" t="s">
        <v>1155</v>
      </c>
      <c r="C29" s="17" t="s">
        <v>47</v>
      </c>
      <c r="D29" s="17">
        <v>35</v>
      </c>
      <c r="E29" s="17" t="s">
        <v>699</v>
      </c>
      <c r="F29" s="16" t="s">
        <v>438</v>
      </c>
      <c r="G29" s="16" t="s">
        <v>438</v>
      </c>
      <c r="H29" s="16" t="s">
        <v>437</v>
      </c>
      <c r="I29" s="61"/>
    </row>
    <row r="30" spans="1:9" x14ac:dyDescent="0.3">
      <c r="A30" s="17" t="s">
        <v>1411</v>
      </c>
      <c r="B30" s="17" t="s">
        <v>1155</v>
      </c>
      <c r="C30" s="17" t="s">
        <v>1250</v>
      </c>
      <c r="D30" s="17">
        <v>36.5</v>
      </c>
      <c r="E30" s="17" t="s">
        <v>699</v>
      </c>
      <c r="F30" s="16" t="s">
        <v>438</v>
      </c>
      <c r="G30" s="16" t="s">
        <v>438</v>
      </c>
      <c r="H30" s="16" t="s">
        <v>437</v>
      </c>
      <c r="I30" s="61"/>
    </row>
    <row r="31" spans="1:9" x14ac:dyDescent="0.3">
      <c r="A31" s="17" t="s">
        <v>1411</v>
      </c>
      <c r="B31" s="17" t="s">
        <v>1155</v>
      </c>
      <c r="C31" s="17" t="s">
        <v>1251</v>
      </c>
      <c r="D31" s="17">
        <v>60</v>
      </c>
      <c r="E31" s="17" t="s">
        <v>699</v>
      </c>
      <c r="F31" s="16" t="s">
        <v>438</v>
      </c>
      <c r="G31" s="16" t="s">
        <v>438</v>
      </c>
      <c r="H31" s="16" t="s">
        <v>437</v>
      </c>
      <c r="I31" s="61"/>
    </row>
    <row r="32" spans="1:9" x14ac:dyDescent="0.3">
      <c r="A32" s="17" t="s">
        <v>1411</v>
      </c>
      <c r="B32" s="17" t="s">
        <v>1155</v>
      </c>
      <c r="C32" s="17" t="s">
        <v>1156</v>
      </c>
      <c r="D32" s="17">
        <v>3</v>
      </c>
      <c r="E32" s="17" t="s">
        <v>415</v>
      </c>
      <c r="F32" s="16" t="s">
        <v>438</v>
      </c>
      <c r="G32" s="16" t="s">
        <v>438</v>
      </c>
      <c r="H32" s="16" t="s">
        <v>437</v>
      </c>
      <c r="I32" s="61"/>
    </row>
    <row r="33" spans="1:9" x14ac:dyDescent="0.3">
      <c r="A33" s="16" t="s">
        <v>1412</v>
      </c>
      <c r="B33" s="16" t="s">
        <v>32</v>
      </c>
      <c r="C33" s="17" t="s">
        <v>21</v>
      </c>
      <c r="D33" s="17">
        <v>8.5</v>
      </c>
      <c r="E33" s="16" t="s">
        <v>706</v>
      </c>
      <c r="F33" s="16" t="s">
        <v>441</v>
      </c>
      <c r="G33" s="16" t="s">
        <v>440</v>
      </c>
      <c r="H33" s="16" t="s">
        <v>437</v>
      </c>
      <c r="I33" s="43" t="s">
        <v>1472</v>
      </c>
    </row>
    <row r="34" spans="1:9" x14ac:dyDescent="0.3">
      <c r="A34" s="16" t="s">
        <v>1412</v>
      </c>
      <c r="B34" s="16" t="s">
        <v>32</v>
      </c>
      <c r="C34" s="17" t="s">
        <v>1249</v>
      </c>
      <c r="D34" s="17">
        <v>64.849999999999994</v>
      </c>
      <c r="E34" s="17" t="s">
        <v>699</v>
      </c>
      <c r="F34" s="16" t="s">
        <v>438</v>
      </c>
      <c r="G34" s="16" t="s">
        <v>438</v>
      </c>
      <c r="H34" s="16" t="s">
        <v>437</v>
      </c>
      <c r="I34" s="43" t="s">
        <v>1472</v>
      </c>
    </row>
    <row r="35" spans="1:9" x14ac:dyDescent="0.3">
      <c r="A35" s="16" t="s">
        <v>1412</v>
      </c>
      <c r="B35" s="16" t="s">
        <v>32</v>
      </c>
      <c r="C35" s="17" t="s">
        <v>1247</v>
      </c>
      <c r="D35" s="17">
        <f>24.9+37.6+97.5+27.95+57.45+103.95</f>
        <v>349.34999999999997</v>
      </c>
      <c r="E35" s="16" t="s">
        <v>705</v>
      </c>
      <c r="F35" s="16" t="s">
        <v>436</v>
      </c>
      <c r="G35" s="16" t="s">
        <v>698</v>
      </c>
      <c r="H35" s="16" t="s">
        <v>437</v>
      </c>
      <c r="I35" s="43" t="s">
        <v>1472</v>
      </c>
    </row>
    <row r="36" spans="1:9" x14ac:dyDescent="0.3">
      <c r="A36" s="16" t="s">
        <v>1412</v>
      </c>
      <c r="B36" s="16" t="s">
        <v>32</v>
      </c>
      <c r="C36" s="17" t="s">
        <v>48</v>
      </c>
      <c r="D36" s="17">
        <v>17</v>
      </c>
      <c r="E36" s="16" t="s">
        <v>706</v>
      </c>
      <c r="F36" s="16" t="s">
        <v>441</v>
      </c>
      <c r="G36" s="16" t="s">
        <v>440</v>
      </c>
      <c r="H36" s="16" t="s">
        <v>437</v>
      </c>
      <c r="I36" s="43" t="s">
        <v>1472</v>
      </c>
    </row>
    <row r="37" spans="1:9" x14ac:dyDescent="0.3">
      <c r="A37" s="16" t="s">
        <v>1412</v>
      </c>
      <c r="B37" s="16" t="s">
        <v>32</v>
      </c>
      <c r="C37" s="17" t="s">
        <v>17</v>
      </c>
      <c r="D37" s="17">
        <v>11</v>
      </c>
      <c r="E37" s="16" t="s">
        <v>706</v>
      </c>
      <c r="F37" s="16" t="s">
        <v>441</v>
      </c>
      <c r="G37" s="16" t="s">
        <v>440</v>
      </c>
      <c r="H37" s="16" t="s">
        <v>437</v>
      </c>
      <c r="I37" s="43" t="s">
        <v>1472</v>
      </c>
    </row>
    <row r="38" spans="1:9" x14ac:dyDescent="0.3">
      <c r="A38" s="16" t="s">
        <v>1412</v>
      </c>
      <c r="B38" s="16" t="s">
        <v>32</v>
      </c>
      <c r="C38" s="16" t="s">
        <v>17</v>
      </c>
      <c r="D38" s="16">
        <v>17</v>
      </c>
      <c r="E38" s="16" t="s">
        <v>706</v>
      </c>
      <c r="F38" s="16" t="s">
        <v>441</v>
      </c>
      <c r="G38" s="16" t="s">
        <v>440</v>
      </c>
      <c r="H38" s="16" t="s">
        <v>437</v>
      </c>
      <c r="I38" s="43" t="s">
        <v>1472</v>
      </c>
    </row>
    <row r="39" spans="1:9" x14ac:dyDescent="0.3">
      <c r="A39" s="16" t="s">
        <v>1412</v>
      </c>
      <c r="B39" s="16" t="s">
        <v>32</v>
      </c>
      <c r="C39" s="16" t="s">
        <v>20</v>
      </c>
      <c r="D39" s="16">
        <v>32</v>
      </c>
      <c r="E39" s="17" t="s">
        <v>717</v>
      </c>
      <c r="F39" s="16" t="s">
        <v>441</v>
      </c>
      <c r="G39" s="16" t="s">
        <v>440</v>
      </c>
      <c r="H39" s="16" t="s">
        <v>437</v>
      </c>
      <c r="I39" s="43" t="s">
        <v>1474</v>
      </c>
    </row>
    <row r="40" spans="1:9" x14ac:dyDescent="0.3">
      <c r="A40" s="16" t="s">
        <v>1412</v>
      </c>
      <c r="B40" s="16" t="s">
        <v>32</v>
      </c>
      <c r="C40" s="16" t="s">
        <v>34</v>
      </c>
      <c r="D40" s="16">
        <v>9.5</v>
      </c>
      <c r="E40" s="17" t="s">
        <v>706</v>
      </c>
      <c r="F40" s="17" t="s">
        <v>441</v>
      </c>
      <c r="G40" s="17" t="s">
        <v>440</v>
      </c>
      <c r="H40" s="16" t="s">
        <v>437</v>
      </c>
      <c r="I40" s="43" t="s">
        <v>1472</v>
      </c>
    </row>
    <row r="41" spans="1:9" x14ac:dyDescent="0.3">
      <c r="A41" s="16" t="s">
        <v>1412</v>
      </c>
      <c r="B41" s="16" t="s">
        <v>32</v>
      </c>
      <c r="C41" s="16" t="s">
        <v>17</v>
      </c>
      <c r="D41" s="16">
        <v>10.5</v>
      </c>
      <c r="E41" s="16" t="s">
        <v>706</v>
      </c>
      <c r="F41" s="16" t="s">
        <v>441</v>
      </c>
      <c r="G41" s="16" t="s">
        <v>440</v>
      </c>
      <c r="H41" s="16" t="s">
        <v>437</v>
      </c>
      <c r="I41" s="43" t="s">
        <v>1472</v>
      </c>
    </row>
    <row r="42" spans="1:9" x14ac:dyDescent="0.3">
      <c r="A42" s="16" t="s">
        <v>1412</v>
      </c>
      <c r="B42" s="16" t="s">
        <v>32</v>
      </c>
      <c r="C42" s="16" t="s">
        <v>17</v>
      </c>
      <c r="D42" s="16">
        <v>10.5</v>
      </c>
      <c r="E42" s="16" t="s">
        <v>706</v>
      </c>
      <c r="F42" s="16" t="s">
        <v>441</v>
      </c>
      <c r="G42" s="16" t="s">
        <v>440</v>
      </c>
      <c r="H42" s="16" t="s">
        <v>437</v>
      </c>
      <c r="I42" s="43" t="s">
        <v>1472</v>
      </c>
    </row>
    <row r="43" spans="1:9" x14ac:dyDescent="0.3">
      <c r="A43" s="16" t="s">
        <v>1412</v>
      </c>
      <c r="B43" s="16" t="s">
        <v>32</v>
      </c>
      <c r="C43" s="16" t="s">
        <v>17</v>
      </c>
      <c r="D43" s="16">
        <v>10.1</v>
      </c>
      <c r="E43" s="16" t="s">
        <v>706</v>
      </c>
      <c r="F43" s="16" t="s">
        <v>441</v>
      </c>
      <c r="G43" s="16" t="s">
        <v>440</v>
      </c>
      <c r="H43" s="16" t="s">
        <v>437</v>
      </c>
      <c r="I43" s="43" t="s">
        <v>1472</v>
      </c>
    </row>
    <row r="44" spans="1:9" x14ac:dyDescent="0.3">
      <c r="A44" s="16" t="s">
        <v>1412</v>
      </c>
      <c r="B44" s="16" t="s">
        <v>32</v>
      </c>
      <c r="C44" s="16" t="s">
        <v>60</v>
      </c>
      <c r="D44" s="16">
        <v>10.1</v>
      </c>
      <c r="E44" s="17" t="s">
        <v>706</v>
      </c>
      <c r="F44" s="17" t="s">
        <v>441</v>
      </c>
      <c r="G44" s="17" t="s">
        <v>698</v>
      </c>
      <c r="H44" s="16" t="s">
        <v>437</v>
      </c>
      <c r="I44" s="43" t="s">
        <v>1472</v>
      </c>
    </row>
    <row r="45" spans="1:9" x14ac:dyDescent="0.3">
      <c r="A45" s="16" t="s">
        <v>1412</v>
      </c>
      <c r="B45" s="16" t="s">
        <v>32</v>
      </c>
      <c r="C45" s="16" t="s">
        <v>52</v>
      </c>
      <c r="D45" s="16">
        <v>22</v>
      </c>
      <c r="E45" s="17" t="s">
        <v>708</v>
      </c>
      <c r="F45" s="16" t="s">
        <v>697</v>
      </c>
      <c r="G45" s="16" t="s">
        <v>697</v>
      </c>
      <c r="H45" s="16" t="s">
        <v>437</v>
      </c>
      <c r="I45" s="43" t="s">
        <v>1472</v>
      </c>
    </row>
    <row r="46" spans="1:9" x14ac:dyDescent="0.3">
      <c r="A46" s="16" t="s">
        <v>1412</v>
      </c>
      <c r="B46" s="16" t="s">
        <v>30</v>
      </c>
      <c r="C46" s="16" t="s">
        <v>23</v>
      </c>
      <c r="D46" s="16">
        <v>12.6</v>
      </c>
      <c r="E46" s="16" t="s">
        <v>706</v>
      </c>
      <c r="F46" s="16" t="s">
        <v>441</v>
      </c>
      <c r="G46" s="16" t="s">
        <v>440</v>
      </c>
      <c r="H46" s="16" t="s">
        <v>437</v>
      </c>
      <c r="I46" s="43" t="s">
        <v>1472</v>
      </c>
    </row>
    <row r="47" spans="1:9" x14ac:dyDescent="0.3">
      <c r="A47" s="16" t="s">
        <v>1412</v>
      </c>
      <c r="B47" s="16" t="s">
        <v>30</v>
      </c>
      <c r="C47" s="17" t="s">
        <v>84</v>
      </c>
      <c r="D47" s="17">
        <v>12.8</v>
      </c>
      <c r="E47" s="16" t="s">
        <v>706</v>
      </c>
      <c r="F47" s="16" t="s">
        <v>441</v>
      </c>
      <c r="G47" s="16" t="s">
        <v>440</v>
      </c>
      <c r="H47" s="16" t="s">
        <v>437</v>
      </c>
      <c r="I47" s="43" t="s">
        <v>1472</v>
      </c>
    </row>
    <row r="48" spans="1:9" x14ac:dyDescent="0.3">
      <c r="A48" s="16" t="s">
        <v>1412</v>
      </c>
      <c r="B48" s="16" t="s">
        <v>30</v>
      </c>
      <c r="C48" s="17" t="s">
        <v>4</v>
      </c>
      <c r="D48" s="17">
        <v>13</v>
      </c>
      <c r="E48" s="16" t="s">
        <v>706</v>
      </c>
      <c r="F48" s="16" t="s">
        <v>441</v>
      </c>
      <c r="G48" s="16" t="s">
        <v>440</v>
      </c>
      <c r="H48" s="16" t="s">
        <v>437</v>
      </c>
      <c r="I48" s="43" t="s">
        <v>1472</v>
      </c>
    </row>
    <row r="49" spans="1:9" x14ac:dyDescent="0.3">
      <c r="A49" s="16" t="s">
        <v>1412</v>
      </c>
      <c r="B49" s="16" t="s">
        <v>30</v>
      </c>
      <c r="C49" s="17" t="s">
        <v>43</v>
      </c>
      <c r="D49" s="17">
        <v>18</v>
      </c>
      <c r="E49" s="16" t="s">
        <v>706</v>
      </c>
      <c r="F49" s="16" t="s">
        <v>441</v>
      </c>
      <c r="G49" s="16" t="s">
        <v>440</v>
      </c>
      <c r="H49" s="16" t="s">
        <v>437</v>
      </c>
      <c r="I49" s="43" t="s">
        <v>1472</v>
      </c>
    </row>
    <row r="50" spans="1:9" x14ac:dyDescent="0.3">
      <c r="A50" s="16" t="s">
        <v>1412</v>
      </c>
      <c r="B50" s="16" t="s">
        <v>30</v>
      </c>
      <c r="C50" s="16" t="s">
        <v>131</v>
      </c>
      <c r="D50" s="16">
        <v>18.100000000000001</v>
      </c>
      <c r="E50" s="16" t="s">
        <v>708</v>
      </c>
      <c r="F50" s="16" t="s">
        <v>436</v>
      </c>
      <c r="G50" s="16" t="s">
        <v>436</v>
      </c>
      <c r="H50" s="16" t="s">
        <v>437</v>
      </c>
      <c r="I50" s="48" t="s">
        <v>710</v>
      </c>
    </row>
    <row r="51" spans="1:9" x14ac:dyDescent="0.3">
      <c r="A51" s="16" t="s">
        <v>1412</v>
      </c>
      <c r="B51" s="16" t="s">
        <v>30</v>
      </c>
      <c r="C51" s="16" t="s">
        <v>132</v>
      </c>
      <c r="D51" s="16">
        <v>22.36</v>
      </c>
      <c r="E51" s="17" t="s">
        <v>749</v>
      </c>
      <c r="F51" s="16" t="s">
        <v>436</v>
      </c>
      <c r="G51" s="16" t="s">
        <v>436</v>
      </c>
      <c r="H51" s="16" t="s">
        <v>437</v>
      </c>
      <c r="I51" s="60" t="s">
        <v>1475</v>
      </c>
    </row>
    <row r="52" spans="1:9" x14ac:dyDescent="0.3">
      <c r="A52" s="16" t="s">
        <v>1412</v>
      </c>
      <c r="B52" s="16" t="s">
        <v>30</v>
      </c>
      <c r="C52" s="16" t="s">
        <v>29</v>
      </c>
      <c r="D52" s="16">
        <v>22.2</v>
      </c>
      <c r="E52" s="16" t="s">
        <v>706</v>
      </c>
      <c r="F52" s="16" t="s">
        <v>441</v>
      </c>
      <c r="G52" s="16" t="s">
        <v>440</v>
      </c>
      <c r="H52" s="16" t="s">
        <v>437</v>
      </c>
      <c r="I52" s="43" t="s">
        <v>1472</v>
      </c>
    </row>
    <row r="53" spans="1:9" x14ac:dyDescent="0.3">
      <c r="A53" s="16" t="s">
        <v>1412</v>
      </c>
      <c r="B53" s="16" t="s">
        <v>30</v>
      </c>
      <c r="C53" s="16" t="s">
        <v>6</v>
      </c>
      <c r="D53" s="16">
        <v>20.12</v>
      </c>
      <c r="E53" s="17" t="s">
        <v>706</v>
      </c>
      <c r="F53" s="17" t="s">
        <v>441</v>
      </c>
      <c r="G53" s="17" t="s">
        <v>698</v>
      </c>
      <c r="H53" s="16" t="s">
        <v>437</v>
      </c>
      <c r="I53" s="43" t="s">
        <v>1472</v>
      </c>
    </row>
    <row r="54" spans="1:9" x14ac:dyDescent="0.3">
      <c r="A54" s="16" t="s">
        <v>1412</v>
      </c>
      <c r="B54" s="16" t="s">
        <v>30</v>
      </c>
      <c r="C54" s="16" t="s">
        <v>35</v>
      </c>
      <c r="D54" s="16">
        <v>13.6</v>
      </c>
      <c r="E54" s="16" t="s">
        <v>706</v>
      </c>
      <c r="F54" s="17" t="s">
        <v>441</v>
      </c>
      <c r="G54" s="17" t="s">
        <v>698</v>
      </c>
      <c r="H54" s="16" t="s">
        <v>437</v>
      </c>
      <c r="I54" s="43" t="s">
        <v>1472</v>
      </c>
    </row>
    <row r="55" spans="1:9" x14ac:dyDescent="0.3">
      <c r="A55" s="17" t="s">
        <v>1412</v>
      </c>
      <c r="B55" s="17" t="s">
        <v>30</v>
      </c>
      <c r="C55" s="17" t="s">
        <v>6</v>
      </c>
      <c r="D55" s="17">
        <v>8.3000000000000007</v>
      </c>
      <c r="E55" s="17" t="s">
        <v>706</v>
      </c>
      <c r="F55" s="17" t="s">
        <v>441</v>
      </c>
      <c r="G55" s="17" t="s">
        <v>698</v>
      </c>
      <c r="H55" s="16" t="s">
        <v>437</v>
      </c>
      <c r="I55" s="43" t="s">
        <v>1472</v>
      </c>
    </row>
    <row r="56" spans="1:9" x14ac:dyDescent="0.3">
      <c r="A56" s="16" t="s">
        <v>1412</v>
      </c>
      <c r="B56" s="16" t="s">
        <v>30</v>
      </c>
      <c r="C56" s="16" t="s">
        <v>2</v>
      </c>
      <c r="D56" s="16">
        <v>5</v>
      </c>
      <c r="E56" s="16" t="s">
        <v>705</v>
      </c>
      <c r="F56" s="16" t="s">
        <v>436</v>
      </c>
      <c r="G56" s="16" t="s">
        <v>698</v>
      </c>
      <c r="H56" s="16" t="s">
        <v>437</v>
      </c>
      <c r="I56" s="43" t="s">
        <v>1472</v>
      </c>
    </row>
    <row r="57" spans="1:9" x14ac:dyDescent="0.3">
      <c r="A57" s="16" t="s">
        <v>1412</v>
      </c>
      <c r="B57" s="16" t="s">
        <v>30</v>
      </c>
      <c r="C57" s="16" t="s">
        <v>8</v>
      </c>
      <c r="D57" s="16">
        <v>2.8</v>
      </c>
      <c r="E57" s="16" t="s">
        <v>416</v>
      </c>
      <c r="F57" s="16" t="s">
        <v>436</v>
      </c>
      <c r="G57" s="16" t="s">
        <v>436</v>
      </c>
      <c r="H57" s="16" t="s">
        <v>437</v>
      </c>
      <c r="I57" s="43" t="s">
        <v>1472</v>
      </c>
    </row>
    <row r="58" spans="1:9" x14ac:dyDescent="0.3">
      <c r="A58" s="16" t="s">
        <v>1412</v>
      </c>
      <c r="B58" s="16" t="s">
        <v>30</v>
      </c>
      <c r="C58" s="16" t="s">
        <v>46</v>
      </c>
      <c r="D58" s="16">
        <v>7</v>
      </c>
      <c r="E58" s="16" t="s">
        <v>706</v>
      </c>
      <c r="F58" s="16" t="s">
        <v>441</v>
      </c>
      <c r="G58" s="16" t="s">
        <v>440</v>
      </c>
      <c r="H58" s="16" t="s">
        <v>437</v>
      </c>
      <c r="I58" s="43" t="s">
        <v>1472</v>
      </c>
    </row>
    <row r="59" spans="1:9" x14ac:dyDescent="0.3">
      <c r="A59" s="16" t="s">
        <v>1412</v>
      </c>
      <c r="B59" s="16" t="s">
        <v>30</v>
      </c>
      <c r="C59" s="16" t="s">
        <v>45</v>
      </c>
      <c r="D59" s="16">
        <v>11.5</v>
      </c>
      <c r="E59" s="16" t="s">
        <v>706</v>
      </c>
      <c r="F59" s="16" t="s">
        <v>441</v>
      </c>
      <c r="G59" s="16" t="s">
        <v>440</v>
      </c>
      <c r="H59" s="16" t="s">
        <v>437</v>
      </c>
      <c r="I59" s="43" t="s">
        <v>1472</v>
      </c>
    </row>
    <row r="60" spans="1:9" x14ac:dyDescent="0.3">
      <c r="A60" s="16" t="s">
        <v>1412</v>
      </c>
      <c r="B60" s="16" t="s">
        <v>30</v>
      </c>
      <c r="C60" s="16" t="s">
        <v>33</v>
      </c>
      <c r="D60" s="16">
        <v>13.6</v>
      </c>
      <c r="E60" s="17" t="s">
        <v>708</v>
      </c>
      <c r="F60" s="16" t="s">
        <v>436</v>
      </c>
      <c r="G60" s="16" t="s">
        <v>436</v>
      </c>
      <c r="H60" s="16" t="s">
        <v>437</v>
      </c>
      <c r="I60" s="43" t="s">
        <v>1472</v>
      </c>
    </row>
    <row r="61" spans="1:9" x14ac:dyDescent="0.3">
      <c r="A61" s="16" t="s">
        <v>1412</v>
      </c>
      <c r="B61" s="16" t="s">
        <v>30</v>
      </c>
      <c r="C61" s="17" t="s">
        <v>43</v>
      </c>
      <c r="D61" s="17">
        <v>17</v>
      </c>
      <c r="E61" s="16" t="s">
        <v>706</v>
      </c>
      <c r="F61" s="16" t="s">
        <v>441</v>
      </c>
      <c r="G61" s="16" t="s">
        <v>440</v>
      </c>
      <c r="H61" s="16" t="s">
        <v>437</v>
      </c>
      <c r="I61" s="43" t="s">
        <v>1472</v>
      </c>
    </row>
    <row r="62" spans="1:9" x14ac:dyDescent="0.3">
      <c r="A62" s="16" t="s">
        <v>1412</v>
      </c>
      <c r="B62" s="16" t="s">
        <v>30</v>
      </c>
      <c r="C62" s="17" t="s">
        <v>4</v>
      </c>
      <c r="D62" s="17">
        <v>18</v>
      </c>
      <c r="E62" s="16" t="s">
        <v>706</v>
      </c>
      <c r="F62" s="16" t="s">
        <v>441</v>
      </c>
      <c r="G62" s="16" t="s">
        <v>440</v>
      </c>
      <c r="H62" s="16" t="s">
        <v>437</v>
      </c>
      <c r="I62" s="43" t="s">
        <v>1472</v>
      </c>
    </row>
    <row r="63" spans="1:9" x14ac:dyDescent="0.3">
      <c r="A63" s="16" t="s">
        <v>1412</v>
      </c>
      <c r="B63" s="16" t="s">
        <v>32</v>
      </c>
      <c r="C63" s="16" t="s">
        <v>31</v>
      </c>
      <c r="D63" s="16">
        <v>32.47</v>
      </c>
      <c r="E63" s="16" t="s">
        <v>708</v>
      </c>
      <c r="F63" s="16" t="s">
        <v>436</v>
      </c>
      <c r="G63" s="16" t="s">
        <v>436</v>
      </c>
      <c r="H63" s="16" t="s">
        <v>437</v>
      </c>
      <c r="I63" s="48" t="s">
        <v>710</v>
      </c>
    </row>
    <row r="64" spans="1:9" x14ac:dyDescent="0.3">
      <c r="A64" s="16" t="s">
        <v>1412</v>
      </c>
      <c r="B64" s="16" t="s">
        <v>32</v>
      </c>
      <c r="C64" s="16" t="s">
        <v>17</v>
      </c>
      <c r="D64" s="16">
        <v>8.6</v>
      </c>
      <c r="E64" s="16" t="s">
        <v>706</v>
      </c>
      <c r="F64" s="16" t="s">
        <v>441</v>
      </c>
      <c r="G64" s="16" t="s">
        <v>440</v>
      </c>
      <c r="H64" s="16" t="s">
        <v>437</v>
      </c>
      <c r="I64" s="43" t="s">
        <v>1472</v>
      </c>
    </row>
    <row r="65" spans="1:9" x14ac:dyDescent="0.3">
      <c r="A65" s="16" t="s">
        <v>1412</v>
      </c>
      <c r="B65" s="16" t="s">
        <v>32</v>
      </c>
      <c r="C65" s="16" t="s">
        <v>133</v>
      </c>
      <c r="D65" s="16">
        <v>9.5</v>
      </c>
      <c r="E65" s="16" t="s">
        <v>708</v>
      </c>
      <c r="F65" s="16" t="s">
        <v>436</v>
      </c>
      <c r="G65" s="16" t="s">
        <v>436</v>
      </c>
      <c r="H65" s="16" t="s">
        <v>437</v>
      </c>
      <c r="I65" s="48" t="s">
        <v>710</v>
      </c>
    </row>
    <row r="66" spans="1:9" x14ac:dyDescent="0.3">
      <c r="A66" s="16" t="s">
        <v>1412</v>
      </c>
      <c r="B66" s="16" t="s">
        <v>32</v>
      </c>
      <c r="C66" s="16" t="s">
        <v>43</v>
      </c>
      <c r="D66" s="16">
        <v>12.6</v>
      </c>
      <c r="E66" s="16" t="s">
        <v>706</v>
      </c>
      <c r="F66" s="16" t="s">
        <v>441</v>
      </c>
      <c r="G66" s="16" t="s">
        <v>440</v>
      </c>
      <c r="H66" s="16" t="s">
        <v>437</v>
      </c>
      <c r="I66" s="43" t="s">
        <v>1472</v>
      </c>
    </row>
    <row r="67" spans="1:9" x14ac:dyDescent="0.3">
      <c r="A67" s="16" t="s">
        <v>1412</v>
      </c>
      <c r="B67" s="16" t="s">
        <v>32</v>
      </c>
      <c r="C67" s="13" t="s">
        <v>1217</v>
      </c>
      <c r="D67" s="13">
        <v>6.8</v>
      </c>
      <c r="E67" s="13" t="s">
        <v>705</v>
      </c>
      <c r="F67" s="13" t="s">
        <v>436</v>
      </c>
      <c r="G67" s="16" t="s">
        <v>698</v>
      </c>
      <c r="H67" s="13" t="s">
        <v>437</v>
      </c>
      <c r="I67" s="43" t="s">
        <v>1472</v>
      </c>
    </row>
    <row r="68" spans="1:9" x14ac:dyDescent="0.3">
      <c r="A68" s="16" t="s">
        <v>1412</v>
      </c>
      <c r="B68" s="16" t="s">
        <v>32</v>
      </c>
      <c r="C68" s="16" t="s">
        <v>8</v>
      </c>
      <c r="D68" s="16">
        <v>4</v>
      </c>
      <c r="E68" s="16" t="s">
        <v>416</v>
      </c>
      <c r="F68" s="16" t="s">
        <v>436</v>
      </c>
      <c r="G68" s="16" t="s">
        <v>436</v>
      </c>
      <c r="H68" s="16" t="s">
        <v>437</v>
      </c>
      <c r="I68" s="43" t="s">
        <v>1472</v>
      </c>
    </row>
    <row r="69" spans="1:9" x14ac:dyDescent="0.3">
      <c r="A69" s="16" t="s">
        <v>1412</v>
      </c>
      <c r="B69" s="16" t="s">
        <v>32</v>
      </c>
      <c r="C69" s="16" t="s">
        <v>2</v>
      </c>
      <c r="D69" s="16">
        <v>4.9000000000000004</v>
      </c>
      <c r="E69" s="16" t="s">
        <v>705</v>
      </c>
      <c r="F69" s="16" t="s">
        <v>436</v>
      </c>
      <c r="G69" s="16" t="s">
        <v>698</v>
      </c>
      <c r="H69" s="16" t="s">
        <v>437</v>
      </c>
      <c r="I69" s="43" t="s">
        <v>1472</v>
      </c>
    </row>
    <row r="70" spans="1:9" x14ac:dyDescent="0.3">
      <c r="A70" s="16" t="s">
        <v>1412</v>
      </c>
      <c r="B70" s="16" t="s">
        <v>32</v>
      </c>
      <c r="C70" s="16" t="s">
        <v>36</v>
      </c>
      <c r="D70" s="16">
        <v>15.3</v>
      </c>
      <c r="E70" s="17" t="s">
        <v>706</v>
      </c>
      <c r="F70" s="17" t="s">
        <v>441</v>
      </c>
      <c r="G70" s="17" t="s">
        <v>698</v>
      </c>
      <c r="H70" s="16" t="s">
        <v>437</v>
      </c>
      <c r="I70" s="43" t="s">
        <v>1472</v>
      </c>
    </row>
    <row r="71" spans="1:9" x14ac:dyDescent="0.3">
      <c r="A71" s="16" t="s">
        <v>1412</v>
      </c>
      <c r="B71" s="16" t="s">
        <v>32</v>
      </c>
      <c r="C71" s="17" t="s">
        <v>38</v>
      </c>
      <c r="D71" s="16">
        <v>2</v>
      </c>
      <c r="E71" s="17" t="s">
        <v>415</v>
      </c>
      <c r="F71" s="16" t="s">
        <v>438</v>
      </c>
      <c r="G71" s="16" t="s">
        <v>438</v>
      </c>
      <c r="H71" s="16" t="s">
        <v>437</v>
      </c>
      <c r="I71" s="43" t="s">
        <v>1472</v>
      </c>
    </row>
  </sheetData>
  <pageMargins left="0.7" right="0.7" top="0.75" bottom="0.75" header="0.3" footer="0.3"/>
  <pageSetup paperSize="8" scale="54" fitToHeight="0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H28"/>
  <sheetViews>
    <sheetView zoomScale="70" zoomScaleNormal="70" workbookViewId="0">
      <selection activeCell="F24" sqref="F24"/>
    </sheetView>
  </sheetViews>
  <sheetFormatPr baseColWidth="10" defaultColWidth="11.44140625" defaultRowHeight="14.4" x14ac:dyDescent="0.3"/>
  <cols>
    <col min="1" max="2" width="16.109375" style="14" customWidth="1"/>
    <col min="3" max="3" width="58.44140625" customWidth="1"/>
    <col min="4" max="4" width="16" style="14" bestFit="1" customWidth="1"/>
    <col min="5" max="5" width="26.5546875" style="14" customWidth="1"/>
    <col min="6" max="6" width="26.44140625" style="14" customWidth="1"/>
    <col min="7" max="7" width="25.77734375" style="14" bestFit="1" customWidth="1"/>
    <col min="8" max="8" width="20.44140625" style="14" bestFit="1" customWidth="1"/>
    <col min="9" max="16384" width="11.44140625" style="14"/>
  </cols>
  <sheetData>
    <row r="1" spans="1:8" ht="30.6" x14ac:dyDescent="0.3">
      <c r="A1" s="14" t="s">
        <v>259</v>
      </c>
      <c r="B1" s="14" t="s">
        <v>1417</v>
      </c>
      <c r="C1" s="14" t="s">
        <v>7</v>
      </c>
      <c r="D1" s="14" t="s">
        <v>1</v>
      </c>
      <c r="E1" s="14" t="s">
        <v>1134</v>
      </c>
      <c r="F1" s="14" t="s">
        <v>447</v>
      </c>
      <c r="G1" s="14" t="s">
        <v>702</v>
      </c>
      <c r="H1" s="14" t="s">
        <v>701</v>
      </c>
    </row>
    <row r="2" spans="1:8" x14ac:dyDescent="0.3">
      <c r="A2" s="16" t="s">
        <v>1455</v>
      </c>
      <c r="B2" s="16" t="s">
        <v>111</v>
      </c>
      <c r="C2" s="16" t="s">
        <v>700</v>
      </c>
      <c r="D2" s="16">
        <v>315</v>
      </c>
      <c r="E2" s="16" t="s">
        <v>705</v>
      </c>
      <c r="F2" s="16" t="s">
        <v>697</v>
      </c>
      <c r="G2" s="16" t="s">
        <v>698</v>
      </c>
      <c r="H2" s="16" t="s">
        <v>435</v>
      </c>
    </row>
    <row r="3" spans="1:8" x14ac:dyDescent="0.3">
      <c r="A3" s="16" t="s">
        <v>1455</v>
      </c>
      <c r="B3" s="13" t="s">
        <v>111</v>
      </c>
      <c r="C3" s="13" t="s">
        <v>1378</v>
      </c>
      <c r="D3" s="13">
        <v>85.9</v>
      </c>
      <c r="E3" s="13" t="s">
        <v>1174</v>
      </c>
      <c r="F3" s="13" t="s">
        <v>441</v>
      </c>
      <c r="G3" s="13" t="s">
        <v>698</v>
      </c>
      <c r="H3" s="13" t="s">
        <v>435</v>
      </c>
    </row>
    <row r="4" spans="1:8" x14ac:dyDescent="0.3">
      <c r="A4" s="16" t="s">
        <v>1455</v>
      </c>
      <c r="B4" s="13" t="s">
        <v>111</v>
      </c>
      <c r="C4" s="13" t="s">
        <v>1404</v>
      </c>
      <c r="D4" s="13">
        <v>2.2999999999999998</v>
      </c>
      <c r="E4" s="13" t="s">
        <v>1174</v>
      </c>
      <c r="F4" s="13" t="s">
        <v>441</v>
      </c>
      <c r="G4" s="13" t="s">
        <v>698</v>
      </c>
      <c r="H4" s="13" t="s">
        <v>435</v>
      </c>
    </row>
    <row r="5" spans="1:8" x14ac:dyDescent="0.3">
      <c r="A5" s="16" t="s">
        <v>1455</v>
      </c>
      <c r="B5" s="13" t="s">
        <v>111</v>
      </c>
      <c r="C5" s="13" t="s">
        <v>1409</v>
      </c>
      <c r="D5" s="13">
        <v>2.2999999999999998</v>
      </c>
      <c r="E5" s="13" t="s">
        <v>1174</v>
      </c>
      <c r="F5" s="13" t="s">
        <v>1403</v>
      </c>
      <c r="G5" s="13" t="s">
        <v>698</v>
      </c>
      <c r="H5" s="13" t="s">
        <v>435</v>
      </c>
    </row>
    <row r="6" spans="1:8" x14ac:dyDescent="0.3">
      <c r="A6" s="16" t="s">
        <v>1455</v>
      </c>
      <c r="B6" s="13" t="s">
        <v>111</v>
      </c>
      <c r="C6" s="13" t="s">
        <v>191</v>
      </c>
      <c r="D6" s="13">
        <v>97</v>
      </c>
      <c r="E6" s="13" t="s">
        <v>706</v>
      </c>
      <c r="F6" s="13" t="s">
        <v>441</v>
      </c>
      <c r="G6" s="13" t="s">
        <v>698</v>
      </c>
      <c r="H6" s="13" t="s">
        <v>435</v>
      </c>
    </row>
    <row r="7" spans="1:8" x14ac:dyDescent="0.3">
      <c r="A7" s="16" t="s">
        <v>1455</v>
      </c>
      <c r="B7" s="13" t="s">
        <v>111</v>
      </c>
      <c r="C7" s="13" t="s">
        <v>1405</v>
      </c>
      <c r="D7" s="13">
        <v>100.4</v>
      </c>
      <c r="E7" s="13" t="s">
        <v>1174</v>
      </c>
      <c r="F7" s="13" t="s">
        <v>1403</v>
      </c>
      <c r="G7" s="13" t="s">
        <v>698</v>
      </c>
      <c r="H7" s="13" t="s">
        <v>435</v>
      </c>
    </row>
    <row r="8" spans="1:8" x14ac:dyDescent="0.3">
      <c r="A8" s="16" t="s">
        <v>1455</v>
      </c>
      <c r="B8" s="13" t="s">
        <v>111</v>
      </c>
      <c r="C8" s="13" t="s">
        <v>192</v>
      </c>
      <c r="D8" s="13">
        <v>86</v>
      </c>
      <c r="E8" s="13" t="s">
        <v>706</v>
      </c>
      <c r="F8" s="13" t="s">
        <v>441</v>
      </c>
      <c r="G8" s="13" t="s">
        <v>698</v>
      </c>
      <c r="H8" s="13" t="s">
        <v>435</v>
      </c>
    </row>
    <row r="9" spans="1:8" x14ac:dyDescent="0.3">
      <c r="A9" s="16" t="s">
        <v>1455</v>
      </c>
      <c r="B9" s="13" t="s">
        <v>111</v>
      </c>
      <c r="C9" s="13" t="s">
        <v>193</v>
      </c>
      <c r="D9" s="13">
        <v>94</v>
      </c>
      <c r="E9" s="13" t="s">
        <v>706</v>
      </c>
      <c r="F9" s="13" t="s">
        <v>441</v>
      </c>
      <c r="G9" s="13" t="s">
        <v>698</v>
      </c>
      <c r="H9" s="13" t="s">
        <v>435</v>
      </c>
    </row>
    <row r="10" spans="1:8" x14ac:dyDescent="0.3">
      <c r="A10" s="16" t="s">
        <v>1455</v>
      </c>
      <c r="B10" s="13" t="s">
        <v>111</v>
      </c>
      <c r="C10" s="13" t="s">
        <v>194</v>
      </c>
      <c r="D10" s="13">
        <v>94</v>
      </c>
      <c r="E10" s="13" t="s">
        <v>706</v>
      </c>
      <c r="F10" s="13" t="s">
        <v>441</v>
      </c>
      <c r="G10" s="13" t="s">
        <v>698</v>
      </c>
      <c r="H10" s="13" t="s">
        <v>435</v>
      </c>
    </row>
    <row r="11" spans="1:8" x14ac:dyDescent="0.3">
      <c r="A11" s="16" t="s">
        <v>1455</v>
      </c>
      <c r="B11" s="13" t="s">
        <v>111</v>
      </c>
      <c r="C11" s="13" t="s">
        <v>195</v>
      </c>
      <c r="D11" s="13">
        <v>89</v>
      </c>
      <c r="E11" s="13" t="s">
        <v>706</v>
      </c>
      <c r="F11" s="13" t="s">
        <v>441</v>
      </c>
      <c r="G11" s="13" t="s">
        <v>698</v>
      </c>
      <c r="H11" s="13" t="s">
        <v>435</v>
      </c>
    </row>
    <row r="12" spans="1:8" x14ac:dyDescent="0.3">
      <c r="A12" s="16" t="s">
        <v>1455</v>
      </c>
      <c r="B12" s="13" t="s">
        <v>111</v>
      </c>
      <c r="C12" s="13" t="s">
        <v>196</v>
      </c>
      <c r="D12" s="13">
        <v>86</v>
      </c>
      <c r="E12" s="13" t="s">
        <v>706</v>
      </c>
      <c r="F12" s="13" t="s">
        <v>441</v>
      </c>
      <c r="G12" s="13" t="s">
        <v>698</v>
      </c>
      <c r="H12" s="13" t="s">
        <v>435</v>
      </c>
    </row>
    <row r="13" spans="1:8" x14ac:dyDescent="0.3">
      <c r="A13" s="16" t="s">
        <v>1455</v>
      </c>
      <c r="B13" s="13" t="s">
        <v>111</v>
      </c>
      <c r="C13" s="13" t="s">
        <v>1408</v>
      </c>
      <c r="D13" s="13">
        <v>43.6</v>
      </c>
      <c r="E13" s="13" t="s">
        <v>1174</v>
      </c>
      <c r="F13" s="13" t="s">
        <v>697</v>
      </c>
      <c r="G13" s="13" t="s">
        <v>698</v>
      </c>
      <c r="H13" s="13" t="s">
        <v>435</v>
      </c>
    </row>
    <row r="14" spans="1:8" x14ac:dyDescent="0.3">
      <c r="A14" s="16" t="s">
        <v>1455</v>
      </c>
      <c r="B14" s="13" t="s">
        <v>111</v>
      </c>
      <c r="C14" s="13" t="s">
        <v>197</v>
      </c>
      <c r="D14" s="13">
        <v>82</v>
      </c>
      <c r="E14" s="13" t="s">
        <v>706</v>
      </c>
      <c r="F14" s="13" t="s">
        <v>441</v>
      </c>
      <c r="G14" s="13" t="s">
        <v>698</v>
      </c>
      <c r="H14" s="13" t="s">
        <v>435</v>
      </c>
    </row>
    <row r="15" spans="1:8" x14ac:dyDescent="0.3">
      <c r="A15" s="16" t="s">
        <v>1455</v>
      </c>
      <c r="B15" s="13" t="s">
        <v>111</v>
      </c>
      <c r="C15" s="13" t="s">
        <v>1199</v>
      </c>
      <c r="D15" s="13">
        <f>5+5</f>
        <v>10</v>
      </c>
      <c r="E15" s="13" t="s">
        <v>1174</v>
      </c>
      <c r="F15" s="13" t="s">
        <v>697</v>
      </c>
      <c r="G15" s="13" t="s">
        <v>698</v>
      </c>
      <c r="H15" s="13" t="s">
        <v>435</v>
      </c>
    </row>
    <row r="16" spans="1:8" x14ac:dyDescent="0.3">
      <c r="A16" s="16" t="s">
        <v>1455</v>
      </c>
      <c r="B16" s="16" t="s">
        <v>111</v>
      </c>
      <c r="C16" s="16" t="s">
        <v>198</v>
      </c>
      <c r="D16" s="16">
        <v>78</v>
      </c>
      <c r="E16" s="16" t="s">
        <v>706</v>
      </c>
      <c r="F16" s="16" t="s">
        <v>441</v>
      </c>
      <c r="G16" s="16" t="s">
        <v>698</v>
      </c>
      <c r="H16" s="16" t="s">
        <v>435</v>
      </c>
    </row>
    <row r="17" spans="1:8" x14ac:dyDescent="0.3">
      <c r="A17" s="16" t="s">
        <v>1455</v>
      </c>
      <c r="B17" s="16" t="s">
        <v>111</v>
      </c>
      <c r="C17" s="16" t="s">
        <v>199</v>
      </c>
      <c r="D17" s="13">
        <v>58.5</v>
      </c>
      <c r="E17" s="16" t="s">
        <v>706</v>
      </c>
      <c r="F17" s="16" t="s">
        <v>441</v>
      </c>
      <c r="G17" s="16" t="s">
        <v>698</v>
      </c>
      <c r="H17" s="16" t="s">
        <v>435</v>
      </c>
    </row>
    <row r="18" spans="1:8" x14ac:dyDescent="0.3">
      <c r="A18" s="16" t="s">
        <v>1455</v>
      </c>
      <c r="B18" s="16" t="s">
        <v>111</v>
      </c>
      <c r="C18" s="16" t="s">
        <v>1198</v>
      </c>
      <c r="D18" s="13">
        <v>3</v>
      </c>
      <c r="E18" s="16" t="s">
        <v>1174</v>
      </c>
      <c r="F18" s="16" t="s">
        <v>697</v>
      </c>
      <c r="G18" s="16" t="s">
        <v>698</v>
      </c>
      <c r="H18" s="16" t="s">
        <v>435</v>
      </c>
    </row>
    <row r="19" spans="1:8" x14ac:dyDescent="0.3">
      <c r="A19" s="16" t="s">
        <v>1455</v>
      </c>
      <c r="B19" s="16" t="s">
        <v>111</v>
      </c>
      <c r="C19" s="16" t="s">
        <v>1197</v>
      </c>
      <c r="D19" s="13">
        <v>30.51</v>
      </c>
      <c r="E19" s="16" t="s">
        <v>706</v>
      </c>
      <c r="F19" s="16" t="s">
        <v>441</v>
      </c>
      <c r="G19" s="16" t="s">
        <v>698</v>
      </c>
      <c r="H19" s="16" t="s">
        <v>435</v>
      </c>
    </row>
    <row r="20" spans="1:8" x14ac:dyDescent="0.3">
      <c r="A20" s="16" t="s">
        <v>1455</v>
      </c>
      <c r="B20" s="16" t="s">
        <v>111</v>
      </c>
      <c r="C20" s="16" t="s">
        <v>200</v>
      </c>
      <c r="D20" s="14">
        <v>96</v>
      </c>
      <c r="E20" s="16" t="s">
        <v>706</v>
      </c>
      <c r="F20" s="16" t="s">
        <v>441</v>
      </c>
      <c r="G20" s="13" t="s">
        <v>440</v>
      </c>
      <c r="H20" s="16" t="s">
        <v>435</v>
      </c>
    </row>
    <row r="21" spans="1:8" x14ac:dyDescent="0.3">
      <c r="A21" s="16" t="s">
        <v>1455</v>
      </c>
      <c r="B21" s="16" t="s">
        <v>111</v>
      </c>
      <c r="C21" s="16" t="s">
        <v>201</v>
      </c>
      <c r="D21" s="14">
        <v>22</v>
      </c>
      <c r="E21" s="16" t="s">
        <v>706</v>
      </c>
      <c r="F21" s="16" t="s">
        <v>441</v>
      </c>
      <c r="G21" s="13" t="s">
        <v>440</v>
      </c>
      <c r="H21" s="16" t="s">
        <v>435</v>
      </c>
    </row>
    <row r="22" spans="1:8" x14ac:dyDescent="0.3">
      <c r="A22" s="16" t="s">
        <v>1455</v>
      </c>
      <c r="B22" s="16" t="s">
        <v>111</v>
      </c>
      <c r="C22" s="16" t="s">
        <v>201</v>
      </c>
      <c r="D22" s="14">
        <v>20</v>
      </c>
      <c r="E22" s="16" t="s">
        <v>706</v>
      </c>
      <c r="F22" s="16" t="s">
        <v>441</v>
      </c>
      <c r="G22" s="13" t="s">
        <v>440</v>
      </c>
      <c r="H22" s="16" t="s">
        <v>435</v>
      </c>
    </row>
    <row r="23" spans="1:8" x14ac:dyDescent="0.3">
      <c r="A23" s="16" t="s">
        <v>1455</v>
      </c>
      <c r="B23" s="16" t="s">
        <v>111</v>
      </c>
      <c r="C23" s="16" t="s">
        <v>202</v>
      </c>
      <c r="D23" s="14">
        <v>4</v>
      </c>
      <c r="E23" s="14" t="s">
        <v>416</v>
      </c>
      <c r="F23" s="14" t="s">
        <v>697</v>
      </c>
      <c r="G23" s="16" t="s">
        <v>697</v>
      </c>
      <c r="H23" s="16" t="s">
        <v>435</v>
      </c>
    </row>
    <row r="24" spans="1:8" x14ac:dyDescent="0.3">
      <c r="A24" s="16" t="s">
        <v>1455</v>
      </c>
      <c r="B24" s="16" t="s">
        <v>111</v>
      </c>
      <c r="C24" s="16" t="s">
        <v>203</v>
      </c>
      <c r="D24" s="14">
        <v>10</v>
      </c>
      <c r="E24" s="14" t="s">
        <v>416</v>
      </c>
      <c r="F24" s="14" t="s">
        <v>697</v>
      </c>
      <c r="G24" s="16" t="s">
        <v>697</v>
      </c>
      <c r="H24" s="16" t="s">
        <v>435</v>
      </c>
    </row>
    <row r="25" spans="1:8" x14ac:dyDescent="0.3">
      <c r="A25" s="16" t="s">
        <v>1455</v>
      </c>
      <c r="B25" s="16" t="s">
        <v>111</v>
      </c>
      <c r="C25" s="16" t="s">
        <v>203</v>
      </c>
      <c r="D25" s="14">
        <v>9</v>
      </c>
      <c r="E25" s="14" t="s">
        <v>416</v>
      </c>
      <c r="F25" s="14" t="s">
        <v>697</v>
      </c>
      <c r="G25" s="16" t="s">
        <v>697</v>
      </c>
      <c r="H25" s="16" t="s">
        <v>435</v>
      </c>
    </row>
    <row r="26" spans="1:8" x14ac:dyDescent="0.3">
      <c r="A26" s="16" t="s">
        <v>1455</v>
      </c>
      <c r="B26" s="8" t="s">
        <v>111</v>
      </c>
      <c r="C26" s="13" t="s">
        <v>1406</v>
      </c>
      <c r="D26" s="13">
        <v>104.6</v>
      </c>
      <c r="E26" s="13" t="s">
        <v>1174</v>
      </c>
      <c r="F26" s="13" t="s">
        <v>1403</v>
      </c>
      <c r="G26" s="13" t="s">
        <v>698</v>
      </c>
      <c r="H26" s="13" t="s">
        <v>435</v>
      </c>
    </row>
    <row r="27" spans="1:8" x14ac:dyDescent="0.3">
      <c r="A27" s="16" t="s">
        <v>1455</v>
      </c>
      <c r="B27" s="8" t="s">
        <v>111</v>
      </c>
      <c r="C27" s="13" t="s">
        <v>89</v>
      </c>
      <c r="D27" s="13">
        <v>39.520000000000003</v>
      </c>
      <c r="E27" s="13" t="s">
        <v>749</v>
      </c>
      <c r="F27" s="8" t="s">
        <v>697</v>
      </c>
      <c r="G27" s="13" t="s">
        <v>697</v>
      </c>
      <c r="H27" s="13" t="s">
        <v>435</v>
      </c>
    </row>
    <row r="28" spans="1:8" x14ac:dyDescent="0.3">
      <c r="A28" s="16" t="s">
        <v>1455</v>
      </c>
      <c r="B28" s="8" t="s">
        <v>111</v>
      </c>
      <c r="C28" s="16" t="s">
        <v>1407</v>
      </c>
      <c r="D28" s="14">
        <v>85.9</v>
      </c>
      <c r="E28" s="13" t="s">
        <v>1174</v>
      </c>
      <c r="F28" s="13" t="s">
        <v>1403</v>
      </c>
      <c r="G28" s="13" t="s">
        <v>698</v>
      </c>
      <c r="H28" s="13" t="s">
        <v>435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2:AJ78"/>
  <sheetViews>
    <sheetView zoomScale="85" zoomScaleNormal="85" workbookViewId="0">
      <selection activeCell="C13" sqref="C13"/>
    </sheetView>
  </sheetViews>
  <sheetFormatPr baseColWidth="10" defaultColWidth="11.44140625" defaultRowHeight="14.4" x14ac:dyDescent="0.3"/>
  <cols>
    <col min="1" max="1" width="17" style="1" customWidth="1"/>
    <col min="2" max="2" width="17" style="14" customWidth="1"/>
    <col min="3" max="3" width="34.109375" style="1" customWidth="1"/>
    <col min="4" max="4" width="13.5546875" style="1" customWidth="1"/>
    <col min="5" max="5" width="26.44140625" style="1" customWidth="1"/>
    <col min="6" max="7" width="15.33203125" style="2" customWidth="1"/>
    <col min="8" max="8" width="10.88671875" style="2" customWidth="1"/>
    <col min="9" max="9" width="20.109375" style="1" bestFit="1" customWidth="1"/>
    <col min="10" max="10" width="55.88671875" style="1" customWidth="1"/>
    <col min="11" max="16384" width="11.44140625" style="1"/>
  </cols>
  <sheetData>
    <row r="2" spans="1:9" ht="81.75" customHeight="1" x14ac:dyDescent="0.3">
      <c r="A2" s="14" t="s">
        <v>259</v>
      </c>
      <c r="B2" s="14" t="s">
        <v>1410</v>
      </c>
      <c r="C2" s="1" t="s">
        <v>7</v>
      </c>
      <c r="D2" s="1" t="s">
        <v>1</v>
      </c>
      <c r="E2" s="14" t="s">
        <v>1134</v>
      </c>
      <c r="F2" s="20" t="s">
        <v>447</v>
      </c>
      <c r="G2" s="20" t="s">
        <v>924</v>
      </c>
      <c r="H2" s="20" t="s">
        <v>923</v>
      </c>
      <c r="I2" s="1" t="s">
        <v>134</v>
      </c>
    </row>
    <row r="3" spans="1:9" x14ac:dyDescent="0.3">
      <c r="A3" s="16" t="s">
        <v>1413</v>
      </c>
      <c r="B3" s="16" t="s">
        <v>1153</v>
      </c>
      <c r="C3" s="16" t="s">
        <v>983</v>
      </c>
      <c r="D3" s="16">
        <v>36.200000000000003</v>
      </c>
      <c r="E3" s="16" t="s">
        <v>699</v>
      </c>
      <c r="F3" s="16" t="s">
        <v>438</v>
      </c>
      <c r="G3" s="16" t="s">
        <v>698</v>
      </c>
      <c r="H3" s="16" t="s">
        <v>437</v>
      </c>
      <c r="I3" s="40"/>
    </row>
    <row r="4" spans="1:9" x14ac:dyDescent="0.3">
      <c r="A4" s="16" t="s">
        <v>1413</v>
      </c>
      <c r="B4" s="16" t="s">
        <v>1153</v>
      </c>
      <c r="C4" s="16" t="s">
        <v>984</v>
      </c>
      <c r="D4" s="16">
        <v>60.35</v>
      </c>
      <c r="E4" s="16" t="s">
        <v>699</v>
      </c>
      <c r="F4" s="16" t="s">
        <v>438</v>
      </c>
      <c r="G4" s="16" t="s">
        <v>698</v>
      </c>
      <c r="H4" s="16" t="s">
        <v>437</v>
      </c>
      <c r="I4" s="41"/>
    </row>
    <row r="5" spans="1:9" x14ac:dyDescent="0.3">
      <c r="A5" s="16" t="s">
        <v>1413</v>
      </c>
      <c r="B5" s="13" t="s">
        <v>1153</v>
      </c>
      <c r="C5" s="13" t="s">
        <v>943</v>
      </c>
      <c r="D5" s="16">
        <f>34.5+36.35</f>
        <v>70.849999999999994</v>
      </c>
      <c r="E5" s="16" t="s">
        <v>699</v>
      </c>
      <c r="F5" s="16" t="s">
        <v>438</v>
      </c>
      <c r="G5" s="16" t="s">
        <v>698</v>
      </c>
      <c r="H5" s="16" t="s">
        <v>437</v>
      </c>
      <c r="I5" s="42"/>
    </row>
    <row r="6" spans="1:9" s="14" customFormat="1" x14ac:dyDescent="0.3">
      <c r="A6" s="16" t="s">
        <v>1414</v>
      </c>
      <c r="B6" s="16" t="s">
        <v>1211</v>
      </c>
      <c r="C6" s="16" t="s">
        <v>1253</v>
      </c>
      <c r="D6" s="16">
        <v>58.55</v>
      </c>
      <c r="E6" s="8" t="s">
        <v>699</v>
      </c>
      <c r="F6" s="13" t="s">
        <v>438</v>
      </c>
      <c r="G6" s="13" t="s">
        <v>698</v>
      </c>
      <c r="H6" s="13" t="s">
        <v>437</v>
      </c>
      <c r="I6" s="42"/>
    </row>
    <row r="7" spans="1:9" x14ac:dyDescent="0.3">
      <c r="A7" s="16" t="s">
        <v>1414</v>
      </c>
      <c r="B7" s="16" t="s">
        <v>1211</v>
      </c>
      <c r="C7" s="16" t="s">
        <v>115</v>
      </c>
      <c r="D7" s="16">
        <v>13.65</v>
      </c>
      <c r="E7" s="16" t="s">
        <v>706</v>
      </c>
      <c r="F7" s="32" t="s">
        <v>441</v>
      </c>
      <c r="G7" s="32" t="s">
        <v>440</v>
      </c>
      <c r="H7" s="16" t="s">
        <v>437</v>
      </c>
      <c r="I7" s="43"/>
    </row>
    <row r="8" spans="1:9" x14ac:dyDescent="0.3">
      <c r="A8" s="16" t="s">
        <v>1414</v>
      </c>
      <c r="B8" s="16" t="s">
        <v>1211</v>
      </c>
      <c r="C8" s="16" t="s">
        <v>114</v>
      </c>
      <c r="D8" s="16">
        <v>8.65</v>
      </c>
      <c r="E8" s="16" t="s">
        <v>706</v>
      </c>
      <c r="F8" s="32" t="s">
        <v>441</v>
      </c>
      <c r="G8" s="32" t="s">
        <v>440</v>
      </c>
      <c r="H8" s="16" t="s">
        <v>437</v>
      </c>
      <c r="I8" s="43"/>
    </row>
    <row r="9" spans="1:9" x14ac:dyDescent="0.3">
      <c r="A9" s="16" t="s">
        <v>1414</v>
      </c>
      <c r="B9" s="16" t="s">
        <v>1211</v>
      </c>
      <c r="C9" s="16" t="s">
        <v>113</v>
      </c>
      <c r="D9" s="16">
        <v>12.8</v>
      </c>
      <c r="E9" s="16" t="s">
        <v>706</v>
      </c>
      <c r="F9" s="32" t="s">
        <v>441</v>
      </c>
      <c r="G9" s="32" t="s">
        <v>440</v>
      </c>
      <c r="H9" s="16" t="s">
        <v>437</v>
      </c>
      <c r="I9" s="43"/>
    </row>
    <row r="10" spans="1:9" x14ac:dyDescent="0.3">
      <c r="A10" s="16" t="s">
        <v>1414</v>
      </c>
      <c r="B10" s="16" t="s">
        <v>1211</v>
      </c>
      <c r="C10" s="16" t="s">
        <v>449</v>
      </c>
      <c r="D10" s="16">
        <v>1.5</v>
      </c>
      <c r="E10" s="16" t="s">
        <v>416</v>
      </c>
      <c r="F10" s="16" t="s">
        <v>436</v>
      </c>
      <c r="G10" s="16" t="s">
        <v>436</v>
      </c>
      <c r="H10" s="16" t="s">
        <v>437</v>
      </c>
      <c r="I10" s="43"/>
    </row>
    <row r="11" spans="1:9" s="17" customFormat="1" x14ac:dyDescent="0.3">
      <c r="A11" s="16" t="s">
        <v>1414</v>
      </c>
      <c r="B11" s="16" t="s">
        <v>1211</v>
      </c>
      <c r="C11" s="14" t="s">
        <v>10</v>
      </c>
      <c r="D11" s="17">
        <v>11.1</v>
      </c>
      <c r="E11" s="14" t="s">
        <v>978</v>
      </c>
      <c r="F11" s="14" t="s">
        <v>441</v>
      </c>
      <c r="G11" s="14" t="s">
        <v>698</v>
      </c>
      <c r="H11" s="16" t="s">
        <v>437</v>
      </c>
      <c r="I11" s="44"/>
    </row>
    <row r="12" spans="1:9" x14ac:dyDescent="0.3">
      <c r="A12" s="16" t="s">
        <v>1414</v>
      </c>
      <c r="B12" s="16" t="s">
        <v>1211</v>
      </c>
      <c r="C12" s="1" t="s">
        <v>49</v>
      </c>
      <c r="D12" s="17">
        <v>16.649999999999999</v>
      </c>
      <c r="E12" s="16" t="s">
        <v>706</v>
      </c>
      <c r="F12" s="32" t="s">
        <v>441</v>
      </c>
      <c r="G12" s="32" t="s">
        <v>440</v>
      </c>
      <c r="H12" s="16" t="s">
        <v>437</v>
      </c>
      <c r="I12" s="44"/>
    </row>
    <row r="13" spans="1:9" x14ac:dyDescent="0.3">
      <c r="A13" s="16" t="s">
        <v>1414</v>
      </c>
      <c r="B13" s="16" t="s">
        <v>1211</v>
      </c>
      <c r="C13" s="1" t="s">
        <v>1008</v>
      </c>
      <c r="D13" s="1">
        <v>17.850000000000001</v>
      </c>
      <c r="E13" s="16" t="s">
        <v>706</v>
      </c>
      <c r="F13" s="32" t="s">
        <v>441</v>
      </c>
      <c r="G13" s="32" t="s">
        <v>440</v>
      </c>
      <c r="H13" s="16" t="s">
        <v>437</v>
      </c>
      <c r="I13" s="44"/>
    </row>
    <row r="14" spans="1:9" x14ac:dyDescent="0.3">
      <c r="A14" s="16" t="s">
        <v>1414</v>
      </c>
      <c r="B14" s="16" t="s">
        <v>1211</v>
      </c>
      <c r="C14" s="1" t="s">
        <v>122</v>
      </c>
      <c r="D14" s="1">
        <v>30.55</v>
      </c>
      <c r="E14" s="16" t="s">
        <v>708</v>
      </c>
      <c r="F14" s="16" t="s">
        <v>697</v>
      </c>
      <c r="G14" s="16" t="s">
        <v>697</v>
      </c>
      <c r="H14" s="16" t="s">
        <v>437</v>
      </c>
      <c r="I14" s="44"/>
    </row>
    <row r="15" spans="1:9" s="17" customFormat="1" x14ac:dyDescent="0.3">
      <c r="A15" s="16" t="s">
        <v>1414</v>
      </c>
      <c r="B15" s="13" t="s">
        <v>1211</v>
      </c>
      <c r="C15" s="8" t="s">
        <v>1009</v>
      </c>
      <c r="D15" s="8">
        <v>24.1</v>
      </c>
      <c r="E15" s="8" t="s">
        <v>749</v>
      </c>
      <c r="F15" s="13" t="s">
        <v>436</v>
      </c>
      <c r="G15" s="13" t="s">
        <v>436</v>
      </c>
      <c r="H15" s="13" t="s">
        <v>437</v>
      </c>
      <c r="I15" s="45" t="s">
        <v>1142</v>
      </c>
    </row>
    <row r="16" spans="1:9" s="17" customFormat="1" x14ac:dyDescent="0.3">
      <c r="A16" s="16" t="s">
        <v>1414</v>
      </c>
      <c r="B16" s="16" t="s">
        <v>1211</v>
      </c>
      <c r="C16" s="14" t="s">
        <v>275</v>
      </c>
      <c r="D16" s="14">
        <v>58.55</v>
      </c>
      <c r="E16" s="14" t="s">
        <v>728</v>
      </c>
      <c r="F16" s="16" t="s">
        <v>436</v>
      </c>
      <c r="G16" s="16" t="s">
        <v>436</v>
      </c>
      <c r="H16" s="16" t="s">
        <v>437</v>
      </c>
      <c r="I16" s="43" t="s">
        <v>710</v>
      </c>
    </row>
    <row r="17" spans="1:36" x14ac:dyDescent="0.3">
      <c r="A17" s="16" t="s">
        <v>1414</v>
      </c>
      <c r="B17" s="16" t="s">
        <v>1211</v>
      </c>
      <c r="C17" s="1" t="s">
        <v>1010</v>
      </c>
      <c r="D17" s="1">
        <v>4.0999999999999996</v>
      </c>
      <c r="E17" s="8" t="s">
        <v>415</v>
      </c>
      <c r="F17" s="13" t="s">
        <v>438</v>
      </c>
      <c r="G17" s="13" t="s">
        <v>438</v>
      </c>
      <c r="H17" s="13" t="s">
        <v>437</v>
      </c>
      <c r="I17" s="44"/>
    </row>
    <row r="18" spans="1:36" x14ac:dyDescent="0.3">
      <c r="A18" s="16" t="s">
        <v>1414</v>
      </c>
      <c r="B18" s="16" t="s">
        <v>1211</v>
      </c>
      <c r="C18" s="1" t="s">
        <v>1011</v>
      </c>
      <c r="D18" s="1">
        <v>4.25</v>
      </c>
      <c r="E18" s="8" t="s">
        <v>415</v>
      </c>
      <c r="F18" s="13" t="s">
        <v>438</v>
      </c>
      <c r="G18" s="13" t="s">
        <v>438</v>
      </c>
      <c r="H18" s="13" t="s">
        <v>437</v>
      </c>
      <c r="I18" s="44"/>
    </row>
    <row r="19" spans="1:36" x14ac:dyDescent="0.3">
      <c r="A19" s="16" t="s">
        <v>1414</v>
      </c>
      <c r="B19" s="16" t="s">
        <v>1211</v>
      </c>
      <c r="C19" s="1" t="s">
        <v>956</v>
      </c>
      <c r="D19" s="1">
        <v>15.25</v>
      </c>
      <c r="E19" s="16" t="s">
        <v>706</v>
      </c>
      <c r="F19" s="32" t="s">
        <v>441</v>
      </c>
      <c r="G19" s="32" t="s">
        <v>440</v>
      </c>
      <c r="H19" s="16" t="s">
        <v>437</v>
      </c>
      <c r="I19" s="44"/>
    </row>
    <row r="20" spans="1:36" s="17" customFormat="1" ht="15.75" customHeight="1" x14ac:dyDescent="0.3">
      <c r="A20" s="16" t="s">
        <v>1414</v>
      </c>
      <c r="B20" s="16" t="s">
        <v>1211</v>
      </c>
      <c r="C20" s="14" t="s">
        <v>20</v>
      </c>
      <c r="D20" s="14">
        <v>31.85</v>
      </c>
      <c r="E20" s="14" t="s">
        <v>1148</v>
      </c>
      <c r="F20" s="14" t="s">
        <v>441</v>
      </c>
      <c r="G20" s="14" t="s">
        <v>440</v>
      </c>
      <c r="H20" s="16" t="s">
        <v>437</v>
      </c>
      <c r="I20" s="44" t="s">
        <v>710</v>
      </c>
    </row>
    <row r="21" spans="1:36" s="17" customFormat="1" x14ac:dyDescent="0.3">
      <c r="A21" s="16" t="s">
        <v>1414</v>
      </c>
      <c r="B21" s="16" t="s">
        <v>1211</v>
      </c>
      <c r="C21" s="14" t="s">
        <v>247</v>
      </c>
      <c r="D21" s="39">
        <f>74.5+58.2</f>
        <v>132.69999999999999</v>
      </c>
      <c r="E21" s="14" t="s">
        <v>705</v>
      </c>
      <c r="F21" s="16" t="s">
        <v>436</v>
      </c>
      <c r="G21" s="16" t="s">
        <v>698</v>
      </c>
      <c r="H21" s="16" t="s">
        <v>437</v>
      </c>
      <c r="I21" s="44"/>
    </row>
    <row r="22" spans="1:36" x14ac:dyDescent="0.3">
      <c r="A22" s="16" t="s">
        <v>1002</v>
      </c>
      <c r="B22" s="16" t="s">
        <v>1002</v>
      </c>
      <c r="C22" s="16" t="s">
        <v>1003</v>
      </c>
      <c r="D22" s="16">
        <v>22.55</v>
      </c>
      <c r="E22" s="16" t="s">
        <v>706</v>
      </c>
      <c r="F22" s="32" t="s">
        <v>441</v>
      </c>
      <c r="G22" s="32" t="s">
        <v>440</v>
      </c>
      <c r="H22" s="16" t="s">
        <v>437</v>
      </c>
      <c r="I22" s="40"/>
    </row>
    <row r="23" spans="1:36" s="17" customFormat="1" x14ac:dyDescent="0.3">
      <c r="A23" s="16" t="s">
        <v>1002</v>
      </c>
      <c r="B23" s="16" t="s">
        <v>1002</v>
      </c>
      <c r="C23" s="16" t="s">
        <v>1004</v>
      </c>
      <c r="D23" s="16">
        <v>22.55</v>
      </c>
      <c r="E23" s="16" t="s">
        <v>706</v>
      </c>
      <c r="F23" s="32" t="s">
        <v>441</v>
      </c>
      <c r="G23" s="32" t="s">
        <v>440</v>
      </c>
      <c r="H23" s="16" t="s">
        <v>437</v>
      </c>
      <c r="I23" s="40"/>
    </row>
    <row r="24" spans="1:36" s="17" customFormat="1" x14ac:dyDescent="0.3">
      <c r="A24" s="16" t="s">
        <v>1002</v>
      </c>
      <c r="B24" s="16" t="s">
        <v>1002</v>
      </c>
      <c r="C24" s="16" t="s">
        <v>1005</v>
      </c>
      <c r="D24" s="16">
        <v>23.45</v>
      </c>
      <c r="E24" s="14" t="s">
        <v>978</v>
      </c>
      <c r="F24" s="14" t="s">
        <v>441</v>
      </c>
      <c r="G24" s="14" t="s">
        <v>440</v>
      </c>
      <c r="H24" s="16" t="s">
        <v>437</v>
      </c>
      <c r="I24" s="40"/>
    </row>
    <row r="25" spans="1:36" s="38" customFormat="1" x14ac:dyDescent="0.3">
      <c r="A25" s="16" t="s">
        <v>1002</v>
      </c>
      <c r="B25" s="16" t="s">
        <v>1002</v>
      </c>
      <c r="C25" s="16" t="s">
        <v>403</v>
      </c>
      <c r="D25" s="16">
        <v>13.95</v>
      </c>
      <c r="E25" s="16" t="s">
        <v>706</v>
      </c>
      <c r="F25" s="32" t="s">
        <v>441</v>
      </c>
      <c r="G25" s="32" t="s">
        <v>440</v>
      </c>
      <c r="H25" s="16" t="s">
        <v>437</v>
      </c>
      <c r="I25" s="40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7" customFormat="1" x14ac:dyDescent="0.3">
      <c r="A26" s="16" t="s">
        <v>1002</v>
      </c>
      <c r="B26" s="16" t="s">
        <v>1002</v>
      </c>
      <c r="C26" s="16" t="s">
        <v>1216</v>
      </c>
      <c r="D26" s="16">
        <v>9.85</v>
      </c>
      <c r="E26" s="16" t="s">
        <v>708</v>
      </c>
      <c r="F26" s="16" t="s">
        <v>436</v>
      </c>
      <c r="G26" s="16" t="s">
        <v>436</v>
      </c>
      <c r="H26" s="16" t="s">
        <v>437</v>
      </c>
      <c r="I26" s="40"/>
    </row>
    <row r="27" spans="1:36" s="16" customFormat="1" x14ac:dyDescent="0.3">
      <c r="A27" s="16" t="s">
        <v>1002</v>
      </c>
      <c r="B27" s="16" t="s">
        <v>1002</v>
      </c>
      <c r="C27" s="16" t="s">
        <v>247</v>
      </c>
      <c r="D27" s="16">
        <v>112</v>
      </c>
      <c r="E27" s="16" t="s">
        <v>705</v>
      </c>
      <c r="F27" s="16" t="s">
        <v>436</v>
      </c>
      <c r="G27" s="16" t="s">
        <v>698</v>
      </c>
      <c r="H27" s="16" t="s">
        <v>437</v>
      </c>
      <c r="I27" s="40"/>
    </row>
    <row r="28" spans="1:36" s="16" customFormat="1" x14ac:dyDescent="0.3">
      <c r="A28" s="16" t="s">
        <v>1212</v>
      </c>
      <c r="B28" s="16" t="s">
        <v>1444</v>
      </c>
      <c r="C28" s="16" t="s">
        <v>1252</v>
      </c>
      <c r="D28" s="16">
        <v>60</v>
      </c>
      <c r="E28" s="16" t="s">
        <v>699</v>
      </c>
      <c r="F28" s="16" t="s">
        <v>438</v>
      </c>
      <c r="G28" s="16" t="s">
        <v>698</v>
      </c>
      <c r="H28" s="16" t="s">
        <v>437</v>
      </c>
      <c r="I28" s="40"/>
    </row>
    <row r="29" spans="1:36" s="16" customFormat="1" x14ac:dyDescent="0.3">
      <c r="A29" s="16" t="s">
        <v>1212</v>
      </c>
      <c r="B29" s="16" t="s">
        <v>1444</v>
      </c>
      <c r="C29" s="16" t="s">
        <v>998</v>
      </c>
      <c r="D29" s="16">
        <v>22.55</v>
      </c>
      <c r="E29" s="16" t="s">
        <v>706</v>
      </c>
      <c r="F29" s="32" t="s">
        <v>441</v>
      </c>
      <c r="G29" s="32" t="s">
        <v>440</v>
      </c>
      <c r="H29" s="16" t="s">
        <v>437</v>
      </c>
      <c r="I29" s="40"/>
    </row>
    <row r="30" spans="1:36" s="16" customFormat="1" x14ac:dyDescent="0.3">
      <c r="A30" s="16" t="s">
        <v>1212</v>
      </c>
      <c r="B30" s="16" t="s">
        <v>1444</v>
      </c>
      <c r="C30" s="16" t="s">
        <v>122</v>
      </c>
      <c r="D30" s="16">
        <v>7.8</v>
      </c>
      <c r="E30" s="16" t="s">
        <v>708</v>
      </c>
      <c r="F30" s="16" t="s">
        <v>697</v>
      </c>
      <c r="G30" s="16" t="s">
        <v>697</v>
      </c>
      <c r="H30" s="16" t="s">
        <v>437</v>
      </c>
      <c r="I30" s="40"/>
    </row>
    <row r="31" spans="1:36" s="16" customFormat="1" x14ac:dyDescent="0.3">
      <c r="A31" s="16" t="s">
        <v>1212</v>
      </c>
      <c r="B31" s="16" t="s">
        <v>1444</v>
      </c>
      <c r="C31" s="16" t="s">
        <v>999</v>
      </c>
      <c r="D31" s="16">
        <v>22.55</v>
      </c>
      <c r="E31" s="16" t="s">
        <v>706</v>
      </c>
      <c r="F31" s="32" t="s">
        <v>441</v>
      </c>
      <c r="G31" s="32" t="s">
        <v>440</v>
      </c>
      <c r="H31" s="16" t="s">
        <v>437</v>
      </c>
      <c r="I31" s="40"/>
    </row>
    <row r="32" spans="1:36" s="16" customFormat="1" x14ac:dyDescent="0.3">
      <c r="A32" s="16" t="s">
        <v>1212</v>
      </c>
      <c r="B32" s="16" t="s">
        <v>1444</v>
      </c>
      <c r="C32" s="16" t="s">
        <v>1000</v>
      </c>
      <c r="D32" s="16">
        <v>22.05</v>
      </c>
      <c r="E32" s="16" t="s">
        <v>706</v>
      </c>
      <c r="F32" s="32" t="s">
        <v>441</v>
      </c>
      <c r="G32" s="32" t="s">
        <v>440</v>
      </c>
      <c r="H32" s="16" t="s">
        <v>437</v>
      </c>
      <c r="I32" s="40"/>
    </row>
    <row r="33" spans="1:9" s="16" customFormat="1" x14ac:dyDescent="0.3">
      <c r="A33" s="16" t="s">
        <v>1212</v>
      </c>
      <c r="B33" s="16" t="s">
        <v>1444</v>
      </c>
      <c r="C33" s="16" t="s">
        <v>1001</v>
      </c>
      <c r="D33" s="16">
        <v>22.05</v>
      </c>
      <c r="E33" s="16" t="s">
        <v>706</v>
      </c>
      <c r="F33" s="32" t="s">
        <v>441</v>
      </c>
      <c r="G33" s="32" t="s">
        <v>440</v>
      </c>
      <c r="H33" s="16" t="s">
        <v>437</v>
      </c>
      <c r="I33" s="40"/>
    </row>
    <row r="34" spans="1:9" s="16" customFormat="1" x14ac:dyDescent="0.3">
      <c r="A34" s="16" t="s">
        <v>1212</v>
      </c>
      <c r="B34" s="16" t="s">
        <v>1444</v>
      </c>
      <c r="C34" s="16" t="s">
        <v>1293</v>
      </c>
      <c r="D34" s="16">
        <v>22.55</v>
      </c>
      <c r="E34" s="16" t="s">
        <v>708</v>
      </c>
      <c r="F34" s="16" t="s">
        <v>436</v>
      </c>
      <c r="G34" s="16" t="s">
        <v>436</v>
      </c>
      <c r="H34" s="16" t="s">
        <v>437</v>
      </c>
      <c r="I34" s="40"/>
    </row>
    <row r="35" spans="1:9" s="16" customFormat="1" x14ac:dyDescent="0.3">
      <c r="A35" s="16" t="s">
        <v>1212</v>
      </c>
      <c r="B35" s="16" t="s">
        <v>1444</v>
      </c>
      <c r="C35" s="16" t="s">
        <v>49</v>
      </c>
      <c r="D35" s="16">
        <v>16.5</v>
      </c>
      <c r="E35" s="16" t="s">
        <v>706</v>
      </c>
      <c r="F35" s="32" t="s">
        <v>441</v>
      </c>
      <c r="G35" s="32" t="s">
        <v>440</v>
      </c>
      <c r="H35" s="16" t="s">
        <v>437</v>
      </c>
      <c r="I35" s="46"/>
    </row>
    <row r="36" spans="1:9" s="15" customFormat="1" x14ac:dyDescent="0.3">
      <c r="A36" s="16" t="s">
        <v>1212</v>
      </c>
      <c r="B36" s="16" t="s">
        <v>1444</v>
      </c>
      <c r="C36" s="16" t="s">
        <v>25</v>
      </c>
      <c r="D36" s="16">
        <v>12.7</v>
      </c>
      <c r="E36" s="16" t="s">
        <v>706</v>
      </c>
      <c r="F36" s="32" t="s">
        <v>441</v>
      </c>
      <c r="G36" s="32" t="s">
        <v>440</v>
      </c>
      <c r="H36" s="16" t="s">
        <v>437</v>
      </c>
      <c r="I36" s="43"/>
    </row>
    <row r="37" spans="1:9" s="15" customFormat="1" x14ac:dyDescent="0.3">
      <c r="A37" s="16" t="s">
        <v>1212</v>
      </c>
      <c r="B37" s="16" t="s">
        <v>1444</v>
      </c>
      <c r="C37" s="16" t="s">
        <v>26</v>
      </c>
      <c r="D37" s="16">
        <v>16.5</v>
      </c>
      <c r="E37" s="16" t="s">
        <v>708</v>
      </c>
      <c r="F37" s="16" t="s">
        <v>697</v>
      </c>
      <c r="G37" s="16" t="s">
        <v>697</v>
      </c>
      <c r="H37" s="16" t="s">
        <v>437</v>
      </c>
      <c r="I37" s="43"/>
    </row>
    <row r="38" spans="1:9" s="15" customFormat="1" x14ac:dyDescent="0.3">
      <c r="A38" s="16" t="s">
        <v>1212</v>
      </c>
      <c r="B38" s="16" t="s">
        <v>1444</v>
      </c>
      <c r="C38" s="16" t="s">
        <v>43</v>
      </c>
      <c r="D38" s="16">
        <v>16.100000000000001</v>
      </c>
      <c r="E38" s="16" t="s">
        <v>706</v>
      </c>
      <c r="F38" s="32" t="s">
        <v>441</v>
      </c>
      <c r="G38" s="32" t="s">
        <v>440</v>
      </c>
      <c r="H38" s="16" t="s">
        <v>437</v>
      </c>
      <c r="I38" s="43"/>
    </row>
    <row r="39" spans="1:9" s="15" customFormat="1" x14ac:dyDescent="0.3">
      <c r="A39" s="16" t="s">
        <v>1212</v>
      </c>
      <c r="B39" s="16" t="s">
        <v>1444</v>
      </c>
      <c r="C39" s="16" t="s">
        <v>1006</v>
      </c>
      <c r="D39" s="16">
        <v>14.7</v>
      </c>
      <c r="E39" s="16" t="s">
        <v>706</v>
      </c>
      <c r="F39" s="32" t="s">
        <v>441</v>
      </c>
      <c r="G39" s="32" t="s">
        <v>440</v>
      </c>
      <c r="H39" s="16" t="s">
        <v>437</v>
      </c>
      <c r="I39" s="43"/>
    </row>
    <row r="40" spans="1:9" s="15" customFormat="1" x14ac:dyDescent="0.3">
      <c r="A40" s="16" t="s">
        <v>1212</v>
      </c>
      <c r="B40" s="16" t="s">
        <v>1444</v>
      </c>
      <c r="C40" s="16" t="s">
        <v>275</v>
      </c>
      <c r="D40" s="16">
        <v>10</v>
      </c>
      <c r="E40" s="16" t="s">
        <v>728</v>
      </c>
      <c r="F40" s="16" t="s">
        <v>436</v>
      </c>
      <c r="G40" s="16" t="s">
        <v>436</v>
      </c>
      <c r="H40" s="16" t="s">
        <v>437</v>
      </c>
      <c r="I40" s="43" t="s">
        <v>710</v>
      </c>
    </row>
    <row r="41" spans="1:9" s="15" customFormat="1" x14ac:dyDescent="0.3">
      <c r="A41" s="16" t="s">
        <v>1212</v>
      </c>
      <c r="B41" s="16" t="s">
        <v>1444</v>
      </c>
      <c r="C41" s="16" t="s">
        <v>10</v>
      </c>
      <c r="D41" s="16">
        <v>7.8</v>
      </c>
      <c r="E41" s="14" t="s">
        <v>978</v>
      </c>
      <c r="F41" s="14" t="s">
        <v>441</v>
      </c>
      <c r="G41" s="14" t="s">
        <v>698</v>
      </c>
      <c r="H41" s="16" t="s">
        <v>437</v>
      </c>
      <c r="I41" s="43"/>
    </row>
    <row r="42" spans="1:9" s="15" customFormat="1" x14ac:dyDescent="0.3">
      <c r="A42" s="16" t="s">
        <v>1212</v>
      </c>
      <c r="B42" s="16" t="s">
        <v>1444</v>
      </c>
      <c r="C42" s="16" t="s">
        <v>937</v>
      </c>
      <c r="D42" s="16">
        <v>18.7</v>
      </c>
      <c r="E42" s="16" t="s">
        <v>728</v>
      </c>
      <c r="F42" s="32" t="s">
        <v>436</v>
      </c>
      <c r="G42" s="32" t="s">
        <v>436</v>
      </c>
      <c r="H42" s="16" t="s">
        <v>437</v>
      </c>
      <c r="I42" s="43" t="s">
        <v>710</v>
      </c>
    </row>
    <row r="43" spans="1:9" s="15" customFormat="1" x14ac:dyDescent="0.3">
      <c r="A43" s="16" t="s">
        <v>1212</v>
      </c>
      <c r="B43" s="16" t="s">
        <v>1444</v>
      </c>
      <c r="C43" s="16" t="s">
        <v>1007</v>
      </c>
      <c r="D43" s="16">
        <v>6.8</v>
      </c>
      <c r="E43" s="16" t="s">
        <v>728</v>
      </c>
      <c r="F43" s="16" t="s">
        <v>436</v>
      </c>
      <c r="G43" s="16" t="s">
        <v>436</v>
      </c>
      <c r="H43" s="16" t="s">
        <v>437</v>
      </c>
      <c r="I43" s="43" t="s">
        <v>710</v>
      </c>
    </row>
    <row r="44" spans="1:9" s="15" customFormat="1" x14ac:dyDescent="0.3">
      <c r="A44" s="16" t="s">
        <v>1212</v>
      </c>
      <c r="B44" s="16" t="s">
        <v>1444</v>
      </c>
      <c r="C44" s="16" t="s">
        <v>547</v>
      </c>
      <c r="D44" s="16">
        <v>15.4</v>
      </c>
      <c r="E44" s="16" t="s">
        <v>706</v>
      </c>
      <c r="F44" s="32" t="s">
        <v>441</v>
      </c>
      <c r="G44" s="32" t="s">
        <v>440</v>
      </c>
      <c r="H44" s="16" t="s">
        <v>437</v>
      </c>
      <c r="I44" s="43"/>
    </row>
    <row r="45" spans="1:9" s="15" customFormat="1" x14ac:dyDescent="0.3">
      <c r="A45" s="16" t="s">
        <v>1212</v>
      </c>
      <c r="B45" s="16" t="s">
        <v>1444</v>
      </c>
      <c r="C45" s="16" t="s">
        <v>449</v>
      </c>
      <c r="D45" s="16">
        <v>1.9</v>
      </c>
      <c r="E45" s="16" t="s">
        <v>416</v>
      </c>
      <c r="F45" s="16" t="s">
        <v>436</v>
      </c>
      <c r="G45" s="16" t="s">
        <v>436</v>
      </c>
      <c r="H45" s="16" t="s">
        <v>437</v>
      </c>
      <c r="I45" s="43"/>
    </row>
    <row r="46" spans="1:9" s="15" customFormat="1" x14ac:dyDescent="0.3">
      <c r="A46" s="16" t="s">
        <v>1212</v>
      </c>
      <c r="B46" s="16" t="s">
        <v>1444</v>
      </c>
      <c r="C46" s="16" t="s">
        <v>981</v>
      </c>
      <c r="D46" s="16">
        <v>4.95</v>
      </c>
      <c r="E46" s="16" t="s">
        <v>705</v>
      </c>
      <c r="F46" s="16" t="s">
        <v>436</v>
      </c>
      <c r="G46" s="16" t="s">
        <v>698</v>
      </c>
      <c r="H46" s="16" t="s">
        <v>437</v>
      </c>
      <c r="I46" s="43"/>
    </row>
    <row r="47" spans="1:9" s="15" customFormat="1" x14ac:dyDescent="0.3">
      <c r="A47" s="16" t="s">
        <v>1212</v>
      </c>
      <c r="B47" s="16" t="s">
        <v>1444</v>
      </c>
      <c r="C47" s="16" t="s">
        <v>11</v>
      </c>
      <c r="D47" s="16">
        <v>15.35</v>
      </c>
      <c r="E47" s="14" t="s">
        <v>978</v>
      </c>
      <c r="F47" s="14" t="s">
        <v>441</v>
      </c>
      <c r="G47" s="14" t="s">
        <v>698</v>
      </c>
      <c r="H47" s="16" t="s">
        <v>437</v>
      </c>
      <c r="I47" s="43"/>
    </row>
    <row r="48" spans="1:9" s="15" customFormat="1" x14ac:dyDescent="0.3">
      <c r="A48" s="16" t="s">
        <v>1212</v>
      </c>
      <c r="B48" s="16" t="s">
        <v>1444</v>
      </c>
      <c r="C48" s="16" t="s">
        <v>247</v>
      </c>
      <c r="D48" s="16">
        <v>194.05</v>
      </c>
      <c r="E48" s="14" t="s">
        <v>705</v>
      </c>
      <c r="F48" s="16" t="s">
        <v>436</v>
      </c>
      <c r="G48" s="16" t="s">
        <v>698</v>
      </c>
      <c r="H48" s="16" t="s">
        <v>437</v>
      </c>
      <c r="I48" s="43"/>
    </row>
    <row r="49" spans="1:9" s="16" customFormat="1" x14ac:dyDescent="0.3">
      <c r="A49" s="16" t="s">
        <v>1212</v>
      </c>
      <c r="B49" s="16" t="s">
        <v>1444</v>
      </c>
      <c r="C49" s="8" t="s">
        <v>2</v>
      </c>
      <c r="D49" s="11">
        <v>4.9000000000000004</v>
      </c>
      <c r="E49" s="8" t="s">
        <v>705</v>
      </c>
      <c r="F49" s="13" t="s">
        <v>436</v>
      </c>
      <c r="G49" s="13" t="s">
        <v>698</v>
      </c>
      <c r="H49" s="13" t="s">
        <v>437</v>
      </c>
      <c r="I49" s="47"/>
    </row>
    <row r="50" spans="1:9" x14ac:dyDescent="0.3">
      <c r="A50" s="14" t="s">
        <v>1213</v>
      </c>
      <c r="B50" s="16" t="s">
        <v>1444</v>
      </c>
      <c r="C50" s="11" t="s">
        <v>1214</v>
      </c>
      <c r="D50" s="11">
        <v>5</v>
      </c>
      <c r="E50" s="11" t="s">
        <v>705</v>
      </c>
      <c r="F50" s="11" t="s">
        <v>436</v>
      </c>
      <c r="G50" s="11" t="s">
        <v>698</v>
      </c>
      <c r="H50" s="11" t="s">
        <v>437</v>
      </c>
      <c r="I50" s="44"/>
    </row>
    <row r="51" spans="1:9" x14ac:dyDescent="0.3">
      <c r="A51" s="14" t="s">
        <v>1213</v>
      </c>
      <c r="B51" s="16" t="s">
        <v>1444</v>
      </c>
      <c r="C51" s="1" t="s">
        <v>991</v>
      </c>
      <c r="D51" s="14">
        <v>8.3000000000000007</v>
      </c>
      <c r="E51" s="16" t="s">
        <v>706</v>
      </c>
      <c r="F51" s="32" t="s">
        <v>441</v>
      </c>
      <c r="G51" s="32" t="s">
        <v>440</v>
      </c>
      <c r="H51" s="16" t="s">
        <v>437</v>
      </c>
      <c r="I51" s="44"/>
    </row>
    <row r="52" spans="1:9" x14ac:dyDescent="0.3">
      <c r="A52" s="14" t="s">
        <v>1213</v>
      </c>
      <c r="B52" s="16" t="s">
        <v>1444</v>
      </c>
      <c r="C52" s="17" t="s">
        <v>992</v>
      </c>
      <c r="D52" s="6">
        <v>7.05</v>
      </c>
      <c r="E52" s="8" t="s">
        <v>415</v>
      </c>
      <c r="F52" s="13" t="s">
        <v>438</v>
      </c>
      <c r="G52" s="13" t="s">
        <v>438</v>
      </c>
      <c r="H52" s="13" t="s">
        <v>437</v>
      </c>
      <c r="I52" s="48"/>
    </row>
    <row r="53" spans="1:9" s="16" customFormat="1" x14ac:dyDescent="0.3">
      <c r="A53" s="14" t="s">
        <v>1213</v>
      </c>
      <c r="B53" s="16" t="s">
        <v>1444</v>
      </c>
      <c r="C53" s="17" t="s">
        <v>20</v>
      </c>
      <c r="D53" s="17">
        <v>24.1</v>
      </c>
      <c r="E53" s="17" t="s">
        <v>1148</v>
      </c>
      <c r="F53" s="14" t="s">
        <v>441</v>
      </c>
      <c r="G53" s="14" t="s">
        <v>440</v>
      </c>
      <c r="H53" s="16" t="s">
        <v>437</v>
      </c>
      <c r="I53" s="44" t="s">
        <v>710</v>
      </c>
    </row>
    <row r="54" spans="1:9" x14ac:dyDescent="0.3">
      <c r="A54" s="14" t="s">
        <v>1213</v>
      </c>
      <c r="B54" s="16" t="s">
        <v>1444</v>
      </c>
      <c r="C54" s="17" t="s">
        <v>43</v>
      </c>
      <c r="D54" s="6">
        <v>14.6</v>
      </c>
      <c r="E54" s="16" t="s">
        <v>706</v>
      </c>
      <c r="F54" s="32" t="s">
        <v>441</v>
      </c>
      <c r="G54" s="32" t="s">
        <v>440</v>
      </c>
      <c r="H54" s="16" t="s">
        <v>437</v>
      </c>
      <c r="I54" s="48"/>
    </row>
    <row r="55" spans="1:9" x14ac:dyDescent="0.3">
      <c r="A55" s="14" t="s">
        <v>1213</v>
      </c>
      <c r="B55" s="16" t="s">
        <v>1444</v>
      </c>
      <c r="C55" s="17" t="s">
        <v>122</v>
      </c>
      <c r="D55" s="6">
        <v>16.899999999999999</v>
      </c>
      <c r="E55" s="16" t="s">
        <v>708</v>
      </c>
      <c r="F55" s="16" t="s">
        <v>697</v>
      </c>
      <c r="G55" s="16" t="s">
        <v>697</v>
      </c>
      <c r="H55" s="16" t="s">
        <v>437</v>
      </c>
      <c r="I55" s="48"/>
    </row>
    <row r="56" spans="1:9" s="16" customFormat="1" x14ac:dyDescent="0.3">
      <c r="A56" s="14" t="s">
        <v>1213</v>
      </c>
      <c r="B56" s="16" t="s">
        <v>1444</v>
      </c>
      <c r="C56" s="17" t="s">
        <v>993</v>
      </c>
      <c r="D56" s="17">
        <v>16.25</v>
      </c>
      <c r="E56" s="16" t="s">
        <v>706</v>
      </c>
      <c r="F56" s="32" t="s">
        <v>441</v>
      </c>
      <c r="G56" s="32" t="s">
        <v>440</v>
      </c>
      <c r="H56" s="16" t="s">
        <v>437</v>
      </c>
      <c r="I56" s="48"/>
    </row>
    <row r="57" spans="1:9" s="16" customFormat="1" x14ac:dyDescent="0.3">
      <c r="A57" s="14" t="s">
        <v>1213</v>
      </c>
      <c r="B57" s="16" t="s">
        <v>1444</v>
      </c>
      <c r="C57" s="17" t="s">
        <v>994</v>
      </c>
      <c r="D57" s="17">
        <v>1.35</v>
      </c>
      <c r="E57" s="14" t="s">
        <v>978</v>
      </c>
      <c r="F57" s="14" t="s">
        <v>441</v>
      </c>
      <c r="G57" s="14" t="s">
        <v>698</v>
      </c>
      <c r="H57" s="16" t="s">
        <v>437</v>
      </c>
      <c r="I57" s="48"/>
    </row>
    <row r="58" spans="1:9" s="16" customFormat="1" x14ac:dyDescent="0.3">
      <c r="A58" s="14" t="s">
        <v>1213</v>
      </c>
      <c r="B58" s="16" t="s">
        <v>1444</v>
      </c>
      <c r="C58" s="17" t="s">
        <v>11</v>
      </c>
      <c r="D58" s="17">
        <v>17.75</v>
      </c>
      <c r="E58" s="14" t="s">
        <v>978</v>
      </c>
      <c r="F58" s="14" t="s">
        <v>441</v>
      </c>
      <c r="G58" s="14" t="s">
        <v>698</v>
      </c>
      <c r="H58" s="16" t="s">
        <v>437</v>
      </c>
      <c r="I58" s="48"/>
    </row>
    <row r="59" spans="1:9" s="16" customFormat="1" x14ac:dyDescent="0.3">
      <c r="A59" s="14" t="s">
        <v>1213</v>
      </c>
      <c r="B59" s="16" t="s">
        <v>1444</v>
      </c>
      <c r="C59" s="17" t="s">
        <v>937</v>
      </c>
      <c r="D59" s="17">
        <v>12.5</v>
      </c>
      <c r="E59" s="16" t="s">
        <v>728</v>
      </c>
      <c r="F59" s="32" t="s">
        <v>436</v>
      </c>
      <c r="G59" s="32" t="s">
        <v>436</v>
      </c>
      <c r="H59" s="16" t="s">
        <v>437</v>
      </c>
      <c r="I59" s="43" t="s">
        <v>710</v>
      </c>
    </row>
    <row r="60" spans="1:9" x14ac:dyDescent="0.3">
      <c r="A60" s="14" t="s">
        <v>1213</v>
      </c>
      <c r="B60" s="16" t="s">
        <v>1444</v>
      </c>
      <c r="C60" s="17" t="s">
        <v>10</v>
      </c>
      <c r="D60" s="17">
        <v>7.65</v>
      </c>
      <c r="E60" s="14" t="s">
        <v>978</v>
      </c>
      <c r="F60" s="14" t="s">
        <v>441</v>
      </c>
      <c r="G60" s="14" t="s">
        <v>698</v>
      </c>
      <c r="H60" s="16" t="s">
        <v>437</v>
      </c>
      <c r="I60" s="48"/>
    </row>
    <row r="61" spans="1:9" x14ac:dyDescent="0.3">
      <c r="A61" s="14" t="s">
        <v>1213</v>
      </c>
      <c r="B61" s="16" t="s">
        <v>1444</v>
      </c>
      <c r="C61" s="17" t="s">
        <v>8</v>
      </c>
      <c r="D61" s="17">
        <v>1.2</v>
      </c>
      <c r="E61" s="17" t="s">
        <v>416</v>
      </c>
      <c r="F61" s="16" t="s">
        <v>436</v>
      </c>
      <c r="G61" s="16" t="s">
        <v>436</v>
      </c>
      <c r="H61" s="16" t="s">
        <v>437</v>
      </c>
      <c r="I61" s="48"/>
    </row>
    <row r="62" spans="1:9" s="16" customFormat="1" x14ac:dyDescent="0.3">
      <c r="A62" s="14" t="s">
        <v>1213</v>
      </c>
      <c r="B62" s="16" t="s">
        <v>1444</v>
      </c>
      <c r="C62" s="17" t="s">
        <v>995</v>
      </c>
      <c r="D62" s="17">
        <v>5.45</v>
      </c>
      <c r="E62" s="17" t="s">
        <v>705</v>
      </c>
      <c r="F62" s="16" t="s">
        <v>436</v>
      </c>
      <c r="G62" s="16" t="s">
        <v>698</v>
      </c>
      <c r="H62" s="16" t="s">
        <v>437</v>
      </c>
      <c r="I62" s="48"/>
    </row>
    <row r="63" spans="1:9" s="16" customFormat="1" x14ac:dyDescent="0.3">
      <c r="A63" s="14" t="s">
        <v>1213</v>
      </c>
      <c r="B63" s="16" t="s">
        <v>1444</v>
      </c>
      <c r="C63" s="17" t="s">
        <v>754</v>
      </c>
      <c r="D63" s="17">
        <v>13.65</v>
      </c>
      <c r="E63" s="14" t="s">
        <v>978</v>
      </c>
      <c r="F63" s="14" t="s">
        <v>441</v>
      </c>
      <c r="G63" s="14" t="s">
        <v>698</v>
      </c>
      <c r="H63" s="16" t="s">
        <v>437</v>
      </c>
      <c r="I63" s="48"/>
    </row>
    <row r="64" spans="1:9" s="16" customFormat="1" x14ac:dyDescent="0.3">
      <c r="A64" s="14" t="s">
        <v>1213</v>
      </c>
      <c r="B64" s="16" t="s">
        <v>1444</v>
      </c>
      <c r="C64" s="16" t="s">
        <v>996</v>
      </c>
      <c r="D64" s="16">
        <v>15.1</v>
      </c>
      <c r="E64" s="16" t="s">
        <v>706</v>
      </c>
      <c r="F64" s="32" t="s">
        <v>441</v>
      </c>
      <c r="G64" s="32" t="s">
        <v>440</v>
      </c>
      <c r="H64" s="16" t="s">
        <v>437</v>
      </c>
      <c r="I64" s="40"/>
    </row>
    <row r="65" spans="1:9" s="16" customFormat="1" x14ac:dyDescent="0.3">
      <c r="A65" s="14" t="s">
        <v>1213</v>
      </c>
      <c r="B65" s="16" t="s">
        <v>1444</v>
      </c>
      <c r="C65" s="16" t="s">
        <v>43</v>
      </c>
      <c r="D65" s="16">
        <v>11.9</v>
      </c>
      <c r="E65" s="16" t="s">
        <v>706</v>
      </c>
      <c r="F65" s="32" t="s">
        <v>441</v>
      </c>
      <c r="G65" s="32" t="s">
        <v>440</v>
      </c>
      <c r="H65" s="16" t="s">
        <v>437</v>
      </c>
      <c r="I65" s="40"/>
    </row>
    <row r="66" spans="1:9" s="16" customFormat="1" x14ac:dyDescent="0.3">
      <c r="A66" s="14" t="s">
        <v>1213</v>
      </c>
      <c r="B66" s="16" t="s">
        <v>1444</v>
      </c>
      <c r="C66" s="16" t="s">
        <v>43</v>
      </c>
      <c r="D66" s="16">
        <v>18.149999999999999</v>
      </c>
      <c r="E66" s="16" t="s">
        <v>706</v>
      </c>
      <c r="F66" s="32" t="s">
        <v>441</v>
      </c>
      <c r="G66" s="32" t="s">
        <v>440</v>
      </c>
      <c r="H66" s="16" t="s">
        <v>437</v>
      </c>
      <c r="I66" s="40"/>
    </row>
    <row r="67" spans="1:9" s="16" customFormat="1" x14ac:dyDescent="0.3">
      <c r="A67" s="14" t="s">
        <v>1213</v>
      </c>
      <c r="B67" s="16" t="s">
        <v>1444</v>
      </c>
      <c r="C67" s="16" t="s">
        <v>956</v>
      </c>
      <c r="D67" s="16">
        <v>12.7</v>
      </c>
      <c r="E67" s="16" t="s">
        <v>706</v>
      </c>
      <c r="F67" s="32" t="s">
        <v>441</v>
      </c>
      <c r="G67" s="32" t="s">
        <v>440</v>
      </c>
      <c r="H67" s="16" t="s">
        <v>437</v>
      </c>
      <c r="I67" s="40"/>
    </row>
    <row r="68" spans="1:9" s="16" customFormat="1" x14ac:dyDescent="0.3">
      <c r="A68" s="14" t="s">
        <v>1213</v>
      </c>
      <c r="B68" s="16" t="s">
        <v>1444</v>
      </c>
      <c r="C68" s="16" t="s">
        <v>379</v>
      </c>
      <c r="D68" s="16">
        <v>16.5</v>
      </c>
      <c r="E68" s="16" t="s">
        <v>706</v>
      </c>
      <c r="F68" s="32" t="s">
        <v>441</v>
      </c>
      <c r="G68" s="32" t="s">
        <v>440</v>
      </c>
      <c r="H68" s="16" t="s">
        <v>437</v>
      </c>
      <c r="I68" s="40"/>
    </row>
    <row r="69" spans="1:9" x14ac:dyDescent="0.3">
      <c r="A69" s="14" t="s">
        <v>1213</v>
      </c>
      <c r="B69" s="16" t="s">
        <v>1444</v>
      </c>
      <c r="C69" s="16" t="s">
        <v>0</v>
      </c>
      <c r="D69" s="16">
        <f>65.3+94.2+34.55</f>
        <v>194.05</v>
      </c>
      <c r="E69" s="14" t="s">
        <v>705</v>
      </c>
      <c r="F69" s="16" t="s">
        <v>436</v>
      </c>
      <c r="G69" s="16" t="s">
        <v>698</v>
      </c>
      <c r="H69" s="16" t="s">
        <v>437</v>
      </c>
      <c r="I69" s="40"/>
    </row>
    <row r="70" spans="1:9" x14ac:dyDescent="0.3">
      <c r="A70" s="16" t="s">
        <v>22</v>
      </c>
      <c r="B70" s="16" t="s">
        <v>22</v>
      </c>
      <c r="C70" s="16" t="s">
        <v>43</v>
      </c>
      <c r="D70" s="16">
        <v>17.75</v>
      </c>
      <c r="E70" s="16" t="s">
        <v>706</v>
      </c>
      <c r="F70" s="32" t="s">
        <v>441</v>
      </c>
      <c r="G70" s="32" t="s">
        <v>440</v>
      </c>
      <c r="H70" s="16" t="s">
        <v>437</v>
      </c>
      <c r="I70" s="40"/>
    </row>
    <row r="71" spans="1:9" x14ac:dyDescent="0.3">
      <c r="A71" s="16" t="s">
        <v>22</v>
      </c>
      <c r="B71" s="16" t="s">
        <v>22</v>
      </c>
      <c r="C71" s="16" t="s">
        <v>379</v>
      </c>
      <c r="D71" s="16">
        <v>13.2</v>
      </c>
      <c r="E71" s="16" t="s">
        <v>706</v>
      </c>
      <c r="F71" s="32" t="s">
        <v>441</v>
      </c>
      <c r="G71" s="32" t="s">
        <v>440</v>
      </c>
      <c r="H71" s="16" t="s">
        <v>437</v>
      </c>
      <c r="I71" s="40"/>
    </row>
    <row r="72" spans="1:9" x14ac:dyDescent="0.3">
      <c r="A72" s="13" t="s">
        <v>22</v>
      </c>
      <c r="B72" s="13" t="s">
        <v>22</v>
      </c>
      <c r="C72" s="13" t="s">
        <v>937</v>
      </c>
      <c r="D72" s="13">
        <v>20.65</v>
      </c>
      <c r="E72" s="13" t="s">
        <v>728</v>
      </c>
      <c r="F72" s="36" t="s">
        <v>436</v>
      </c>
      <c r="G72" s="36" t="s">
        <v>436</v>
      </c>
      <c r="H72" s="13" t="s">
        <v>437</v>
      </c>
      <c r="I72" s="45" t="s">
        <v>710</v>
      </c>
    </row>
    <row r="73" spans="1:9" x14ac:dyDescent="0.3">
      <c r="A73" s="13" t="s">
        <v>22</v>
      </c>
      <c r="B73" s="13" t="s">
        <v>22</v>
      </c>
      <c r="C73" s="13" t="s">
        <v>1215</v>
      </c>
      <c r="D73" s="13">
        <v>13.65</v>
      </c>
      <c r="E73" s="13" t="s">
        <v>978</v>
      </c>
      <c r="F73" s="13" t="s">
        <v>441</v>
      </c>
      <c r="G73" s="13" t="s">
        <v>698</v>
      </c>
      <c r="H73" s="13" t="s">
        <v>437</v>
      </c>
      <c r="I73" s="49"/>
    </row>
    <row r="74" spans="1:9" x14ac:dyDescent="0.3">
      <c r="A74" s="13" t="s">
        <v>22</v>
      </c>
      <c r="B74" s="13" t="s">
        <v>22</v>
      </c>
      <c r="C74" s="13" t="s">
        <v>275</v>
      </c>
      <c r="D74" s="13">
        <v>6.2</v>
      </c>
      <c r="E74" s="13" t="s">
        <v>728</v>
      </c>
      <c r="F74" s="13" t="s">
        <v>436</v>
      </c>
      <c r="G74" s="13" t="s">
        <v>436</v>
      </c>
      <c r="H74" s="13" t="s">
        <v>437</v>
      </c>
      <c r="I74" s="45" t="s">
        <v>710</v>
      </c>
    </row>
    <row r="75" spans="1:9" x14ac:dyDescent="0.3">
      <c r="A75" s="16" t="s">
        <v>22</v>
      </c>
      <c r="B75" s="16" t="s">
        <v>22</v>
      </c>
      <c r="C75" s="16" t="s">
        <v>11</v>
      </c>
      <c r="D75" s="16">
        <v>15.4</v>
      </c>
      <c r="E75" s="14" t="s">
        <v>978</v>
      </c>
      <c r="F75" s="14" t="s">
        <v>441</v>
      </c>
      <c r="G75" s="14" t="s">
        <v>698</v>
      </c>
      <c r="H75" s="16" t="s">
        <v>437</v>
      </c>
      <c r="I75" s="40"/>
    </row>
    <row r="76" spans="1:9" x14ac:dyDescent="0.3">
      <c r="A76" s="16" t="s">
        <v>22</v>
      </c>
      <c r="B76" s="16" t="s">
        <v>22</v>
      </c>
      <c r="C76" s="16" t="s">
        <v>997</v>
      </c>
      <c r="D76" s="16">
        <v>13.25</v>
      </c>
      <c r="E76" s="14" t="s">
        <v>978</v>
      </c>
      <c r="F76" s="14" t="s">
        <v>441</v>
      </c>
      <c r="G76" s="14" t="s">
        <v>698</v>
      </c>
      <c r="H76" s="16" t="s">
        <v>437</v>
      </c>
      <c r="I76" s="40"/>
    </row>
    <row r="77" spans="1:9" x14ac:dyDescent="0.3">
      <c r="A77" s="16" t="s">
        <v>22</v>
      </c>
      <c r="B77" s="16" t="s">
        <v>22</v>
      </c>
      <c r="C77" s="16" t="s">
        <v>247</v>
      </c>
      <c r="D77" s="16">
        <v>91.8</v>
      </c>
      <c r="E77" s="14" t="s">
        <v>705</v>
      </c>
      <c r="F77" s="16" t="s">
        <v>436</v>
      </c>
      <c r="G77" s="16" t="s">
        <v>698</v>
      </c>
      <c r="H77" s="16" t="s">
        <v>437</v>
      </c>
      <c r="I77" s="40"/>
    </row>
    <row r="78" spans="1:9" x14ac:dyDescent="0.3">
      <c r="A78" s="14"/>
      <c r="C78" s="14"/>
      <c r="D78" s="14"/>
      <c r="E78" s="14"/>
      <c r="F78" s="14"/>
      <c r="G78" s="14"/>
      <c r="H78" s="14"/>
      <c r="I78" s="1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HX78"/>
  <sheetViews>
    <sheetView zoomScale="80" zoomScaleNormal="80" workbookViewId="0">
      <selection activeCell="F15" sqref="F15"/>
    </sheetView>
  </sheetViews>
  <sheetFormatPr baseColWidth="10" defaultColWidth="11.44140625" defaultRowHeight="14.4" x14ac:dyDescent="0.3"/>
  <cols>
    <col min="1" max="1" width="14.6640625" style="14" bestFit="1" customWidth="1"/>
    <col min="2" max="2" width="18.33203125" style="1" bestFit="1" customWidth="1"/>
    <col min="3" max="3" width="31.109375" customWidth="1"/>
    <col min="4" max="4" width="34" style="1" customWidth="1"/>
    <col min="5" max="5" width="29.109375" style="1" customWidth="1"/>
    <col min="6" max="6" width="26.44140625" style="1" customWidth="1"/>
    <col min="7" max="7" width="15.33203125" style="1" customWidth="1"/>
    <col min="8" max="8" width="15.33203125" style="2" customWidth="1"/>
    <col min="9" max="9" width="52.77734375" style="2" bestFit="1" customWidth="1"/>
    <col min="10" max="10" width="50.33203125" style="1" customWidth="1"/>
    <col min="11" max="11" width="14" style="1" customWidth="1"/>
    <col min="12" max="12" width="11.44140625" style="1"/>
    <col min="13" max="13" width="55.88671875" style="1" customWidth="1"/>
    <col min="14" max="16384" width="11.44140625" style="1"/>
  </cols>
  <sheetData>
    <row r="1" spans="1:60" ht="30.6" x14ac:dyDescent="0.3">
      <c r="A1" s="14" t="s">
        <v>259</v>
      </c>
      <c r="B1" s="14" t="s">
        <v>1410</v>
      </c>
      <c r="C1" s="1" t="s">
        <v>7</v>
      </c>
      <c r="D1" s="1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" t="s">
        <v>134</v>
      </c>
    </row>
    <row r="2" spans="1:60" s="14" customFormat="1" x14ac:dyDescent="0.3">
      <c r="A2" s="16" t="s">
        <v>1202</v>
      </c>
      <c r="B2" s="16" t="s">
        <v>1202</v>
      </c>
      <c r="C2" s="16" t="s">
        <v>1254</v>
      </c>
      <c r="D2" s="16">
        <v>60</v>
      </c>
      <c r="E2" s="16" t="s">
        <v>699</v>
      </c>
      <c r="F2" s="16" t="s">
        <v>438</v>
      </c>
      <c r="G2" s="16" t="s">
        <v>698</v>
      </c>
      <c r="H2" s="16" t="s">
        <v>437</v>
      </c>
      <c r="I2" s="44"/>
    </row>
    <row r="3" spans="1:60" s="16" customFormat="1" x14ac:dyDescent="0.3">
      <c r="A3" s="16" t="s">
        <v>1202</v>
      </c>
      <c r="B3" s="16" t="s">
        <v>1202</v>
      </c>
      <c r="C3" s="16" t="s">
        <v>4</v>
      </c>
      <c r="D3" s="16">
        <v>35</v>
      </c>
      <c r="E3" s="16" t="s">
        <v>706</v>
      </c>
      <c r="F3" s="16" t="s">
        <v>441</v>
      </c>
      <c r="G3" s="16" t="s">
        <v>440</v>
      </c>
      <c r="H3" s="16" t="s">
        <v>437</v>
      </c>
      <c r="I3" s="43"/>
    </row>
    <row r="4" spans="1:60" s="16" customFormat="1" x14ac:dyDescent="0.3">
      <c r="A4" s="16" t="s">
        <v>1202</v>
      </c>
      <c r="B4" s="16" t="s">
        <v>1202</v>
      </c>
      <c r="C4" s="16" t="s">
        <v>42</v>
      </c>
      <c r="D4" s="16">
        <v>20.5</v>
      </c>
      <c r="E4" s="16" t="s">
        <v>717</v>
      </c>
      <c r="F4" s="16" t="s">
        <v>441</v>
      </c>
      <c r="G4" s="16" t="s">
        <v>440</v>
      </c>
      <c r="H4" s="16" t="s">
        <v>437</v>
      </c>
      <c r="I4" s="43" t="s">
        <v>710</v>
      </c>
    </row>
    <row r="5" spans="1:60" s="16" customFormat="1" x14ac:dyDescent="0.3">
      <c r="A5" s="16" t="s">
        <v>1202</v>
      </c>
      <c r="B5" s="16" t="s">
        <v>1202</v>
      </c>
      <c r="C5" s="16" t="s">
        <v>1151</v>
      </c>
      <c r="D5" s="16">
        <v>22.55</v>
      </c>
      <c r="E5" s="16" t="s">
        <v>747</v>
      </c>
      <c r="F5" s="16" t="s">
        <v>436</v>
      </c>
      <c r="G5" s="16" t="s">
        <v>436</v>
      </c>
      <c r="H5" s="16" t="s">
        <v>437</v>
      </c>
      <c r="I5" s="43"/>
    </row>
    <row r="6" spans="1:60" s="16" customFormat="1" x14ac:dyDescent="0.3">
      <c r="A6" s="16" t="s">
        <v>1202</v>
      </c>
      <c r="B6" s="16" t="s">
        <v>1202</v>
      </c>
      <c r="C6" s="16" t="s">
        <v>20</v>
      </c>
      <c r="D6" s="16">
        <v>32.9</v>
      </c>
      <c r="E6" s="16" t="s">
        <v>717</v>
      </c>
      <c r="F6" s="16" t="s">
        <v>441</v>
      </c>
      <c r="G6" s="16" t="s">
        <v>440</v>
      </c>
      <c r="H6" s="16" t="s">
        <v>437</v>
      </c>
      <c r="I6" s="43" t="s">
        <v>710</v>
      </c>
    </row>
    <row r="7" spans="1:60" x14ac:dyDescent="0.3">
      <c r="A7" s="16" t="s">
        <v>1202</v>
      </c>
      <c r="B7" s="16" t="s">
        <v>1202</v>
      </c>
      <c r="C7" s="16" t="s">
        <v>9</v>
      </c>
      <c r="D7" s="16">
        <v>6.9</v>
      </c>
      <c r="E7" s="16" t="s">
        <v>706</v>
      </c>
      <c r="F7" s="16" t="s">
        <v>441</v>
      </c>
      <c r="G7" s="16" t="s">
        <v>440</v>
      </c>
      <c r="H7" s="16" t="s">
        <v>437</v>
      </c>
      <c r="I7" s="42"/>
    </row>
    <row r="8" spans="1:60" s="16" customFormat="1" x14ac:dyDescent="0.3">
      <c r="A8" s="16" t="s">
        <v>1202</v>
      </c>
      <c r="B8" s="16" t="s">
        <v>1202</v>
      </c>
      <c r="C8" s="16" t="s">
        <v>53</v>
      </c>
      <c r="D8" s="16">
        <v>11.7</v>
      </c>
      <c r="E8" s="16" t="s">
        <v>706</v>
      </c>
      <c r="F8" s="16" t="s">
        <v>441</v>
      </c>
      <c r="G8" s="16" t="s">
        <v>440</v>
      </c>
      <c r="H8" s="16" t="s">
        <v>437</v>
      </c>
      <c r="I8" s="43"/>
    </row>
    <row r="9" spans="1:60" s="16" customFormat="1" x14ac:dyDescent="0.3">
      <c r="A9" s="16" t="s">
        <v>1202</v>
      </c>
      <c r="B9" s="16" t="s">
        <v>1202</v>
      </c>
      <c r="C9" s="16" t="s">
        <v>122</v>
      </c>
      <c r="D9" s="16">
        <v>18.45</v>
      </c>
      <c r="E9" s="16" t="s">
        <v>708</v>
      </c>
      <c r="F9" s="16" t="s">
        <v>697</v>
      </c>
      <c r="G9" s="16" t="s">
        <v>697</v>
      </c>
      <c r="H9" s="16" t="s">
        <v>437</v>
      </c>
      <c r="I9" s="43"/>
    </row>
    <row r="10" spans="1:60" s="16" customFormat="1" x14ac:dyDescent="0.3">
      <c r="A10" s="16" t="s">
        <v>1202</v>
      </c>
      <c r="B10" s="16" t="s">
        <v>1202</v>
      </c>
      <c r="C10" s="16" t="s">
        <v>43</v>
      </c>
      <c r="D10" s="16">
        <v>14.1</v>
      </c>
      <c r="E10" s="16" t="s">
        <v>706</v>
      </c>
      <c r="F10" s="16" t="s">
        <v>441</v>
      </c>
      <c r="G10" s="16" t="s">
        <v>440</v>
      </c>
      <c r="H10" s="16" t="s">
        <v>437</v>
      </c>
      <c r="I10" s="4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</row>
    <row r="11" spans="1:60" s="30" customFormat="1" x14ac:dyDescent="0.3">
      <c r="A11" s="16" t="s">
        <v>1202</v>
      </c>
      <c r="B11" s="13" t="s">
        <v>1202</v>
      </c>
      <c r="C11" s="13" t="s">
        <v>977</v>
      </c>
      <c r="D11" s="13">
        <v>10.5</v>
      </c>
      <c r="E11" s="13" t="s">
        <v>728</v>
      </c>
      <c r="F11" s="13" t="s">
        <v>436</v>
      </c>
      <c r="G11" s="13" t="s">
        <v>436</v>
      </c>
      <c r="H11" s="13" t="s">
        <v>437</v>
      </c>
      <c r="I11" s="45" t="s">
        <v>710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 spans="1:60" s="16" customFormat="1" x14ac:dyDescent="0.3">
      <c r="A12" s="16" t="s">
        <v>1202</v>
      </c>
      <c r="B12" s="16" t="s">
        <v>1202</v>
      </c>
      <c r="C12" s="16" t="s">
        <v>978</v>
      </c>
      <c r="D12" s="16">
        <v>12.35</v>
      </c>
      <c r="E12" s="16" t="s">
        <v>706</v>
      </c>
      <c r="F12" s="16" t="s">
        <v>441</v>
      </c>
      <c r="G12" s="16" t="s">
        <v>440</v>
      </c>
      <c r="H12" s="16" t="s">
        <v>437</v>
      </c>
      <c r="I12" s="43"/>
    </row>
    <row r="13" spans="1:60" s="16" customFormat="1" x14ac:dyDescent="0.3">
      <c r="A13" s="16" t="s">
        <v>1202</v>
      </c>
      <c r="B13" s="16" t="s">
        <v>1202</v>
      </c>
      <c r="C13" s="16" t="s">
        <v>979</v>
      </c>
      <c r="D13" s="16">
        <v>9.6999999999999993</v>
      </c>
      <c r="E13" s="16" t="s">
        <v>706</v>
      </c>
      <c r="F13" s="16" t="s">
        <v>441</v>
      </c>
      <c r="G13" s="16" t="s">
        <v>440</v>
      </c>
      <c r="H13" s="16" t="s">
        <v>437</v>
      </c>
      <c r="I13" s="43"/>
    </row>
    <row r="14" spans="1:60" s="16" customFormat="1" x14ac:dyDescent="0.3">
      <c r="A14" s="16" t="s">
        <v>1202</v>
      </c>
      <c r="B14" s="16" t="s">
        <v>1202</v>
      </c>
      <c r="C14" s="16" t="s">
        <v>49</v>
      </c>
      <c r="D14" s="16">
        <v>12.6</v>
      </c>
      <c r="E14" s="16" t="s">
        <v>706</v>
      </c>
      <c r="F14" s="16" t="s">
        <v>441</v>
      </c>
      <c r="G14" s="16" t="s">
        <v>440</v>
      </c>
      <c r="H14" s="16" t="s">
        <v>437</v>
      </c>
      <c r="I14" s="43"/>
    </row>
    <row r="15" spans="1:60" s="16" customFormat="1" x14ac:dyDescent="0.3">
      <c r="A15" s="16" t="s">
        <v>1202</v>
      </c>
      <c r="B15" s="16" t="s">
        <v>1202</v>
      </c>
      <c r="C15" s="16" t="s">
        <v>17</v>
      </c>
      <c r="D15" s="16">
        <v>7.8</v>
      </c>
      <c r="E15" s="16" t="s">
        <v>706</v>
      </c>
      <c r="F15" s="16" t="s">
        <v>441</v>
      </c>
      <c r="G15" s="16" t="s">
        <v>440</v>
      </c>
      <c r="H15" s="16" t="s">
        <v>437</v>
      </c>
      <c r="I15" s="43"/>
    </row>
    <row r="16" spans="1:60" s="16" customFormat="1" x14ac:dyDescent="0.3">
      <c r="A16" s="16" t="s">
        <v>1202</v>
      </c>
      <c r="B16" s="16" t="s">
        <v>1202</v>
      </c>
      <c r="C16" s="16" t="s">
        <v>980</v>
      </c>
      <c r="D16" s="16">
        <v>13.65</v>
      </c>
      <c r="E16" s="16" t="s">
        <v>706</v>
      </c>
      <c r="F16" s="16" t="s">
        <v>441</v>
      </c>
      <c r="G16" s="16" t="s">
        <v>440</v>
      </c>
      <c r="H16" s="16" t="s">
        <v>437</v>
      </c>
      <c r="I16" s="43"/>
    </row>
    <row r="17" spans="1:232" s="16" customFormat="1" x14ac:dyDescent="0.3">
      <c r="A17" s="16" t="s">
        <v>1202</v>
      </c>
      <c r="B17" s="16" t="s">
        <v>1202</v>
      </c>
      <c r="C17" s="16" t="s">
        <v>43</v>
      </c>
      <c r="D17" s="16">
        <v>15.5</v>
      </c>
      <c r="E17" s="16" t="s">
        <v>706</v>
      </c>
      <c r="F17" s="16" t="s">
        <v>441</v>
      </c>
      <c r="G17" s="16" t="s">
        <v>440</v>
      </c>
      <c r="H17" s="16" t="s">
        <v>437</v>
      </c>
      <c r="I17" s="43"/>
    </row>
    <row r="18" spans="1:232" s="16" customFormat="1" x14ac:dyDescent="0.3">
      <c r="A18" s="16" t="s">
        <v>1202</v>
      </c>
      <c r="B18" s="16" t="s">
        <v>1202</v>
      </c>
      <c r="C18" s="16" t="s">
        <v>10</v>
      </c>
      <c r="D18" s="16">
        <v>4.3</v>
      </c>
      <c r="E18" s="16" t="s">
        <v>706</v>
      </c>
      <c r="F18" s="16" t="s">
        <v>441</v>
      </c>
      <c r="G18" s="16" t="s">
        <v>698</v>
      </c>
      <c r="H18" s="16" t="s">
        <v>437</v>
      </c>
      <c r="I18" s="43"/>
    </row>
    <row r="19" spans="1:232" s="16" customFormat="1" x14ac:dyDescent="0.3">
      <c r="A19" s="16" t="s">
        <v>1202</v>
      </c>
      <c r="B19" s="16" t="s">
        <v>1202</v>
      </c>
      <c r="C19" s="16" t="s">
        <v>981</v>
      </c>
      <c r="D19" s="16">
        <v>4.4000000000000004</v>
      </c>
      <c r="E19" s="16" t="s">
        <v>708</v>
      </c>
      <c r="F19" s="16" t="s">
        <v>436</v>
      </c>
      <c r="G19" s="16" t="s">
        <v>436</v>
      </c>
      <c r="H19" s="16" t="s">
        <v>437</v>
      </c>
      <c r="I19" s="43"/>
    </row>
    <row r="20" spans="1:232" s="16" customFormat="1" x14ac:dyDescent="0.3">
      <c r="A20" s="16" t="s">
        <v>1202</v>
      </c>
      <c r="B20" s="16" t="s">
        <v>1202</v>
      </c>
      <c r="C20" s="16" t="s">
        <v>11</v>
      </c>
      <c r="D20" s="16">
        <v>15.9</v>
      </c>
      <c r="E20" s="16" t="s">
        <v>706</v>
      </c>
      <c r="F20" s="16" t="s">
        <v>441</v>
      </c>
      <c r="G20" s="16" t="s">
        <v>698</v>
      </c>
      <c r="H20" s="16" t="s">
        <v>437</v>
      </c>
      <c r="I20" s="43"/>
    </row>
    <row r="21" spans="1:232" s="16" customFormat="1" x14ac:dyDescent="0.3">
      <c r="A21" s="16" t="s">
        <v>1202</v>
      </c>
      <c r="B21" s="16" t="s">
        <v>1202</v>
      </c>
      <c r="C21" s="16" t="s">
        <v>247</v>
      </c>
      <c r="D21" s="16">
        <f>102.1-60+99.6</f>
        <v>141.69999999999999</v>
      </c>
      <c r="E21" s="16" t="s">
        <v>705</v>
      </c>
      <c r="F21" s="16" t="s">
        <v>436</v>
      </c>
      <c r="G21" s="16" t="s">
        <v>698</v>
      </c>
      <c r="H21" s="16" t="s">
        <v>437</v>
      </c>
      <c r="I21" s="43"/>
    </row>
    <row r="22" spans="1:232" s="16" customFormat="1" x14ac:dyDescent="0.3">
      <c r="A22" s="16" t="s">
        <v>1202</v>
      </c>
      <c r="B22" s="16" t="s">
        <v>1202</v>
      </c>
      <c r="C22" s="21" t="s">
        <v>1205</v>
      </c>
      <c r="D22" s="13">
        <v>6.2</v>
      </c>
      <c r="E22" s="13" t="s">
        <v>728</v>
      </c>
      <c r="F22" s="13" t="s">
        <v>436</v>
      </c>
      <c r="G22" s="13" t="s">
        <v>436</v>
      </c>
      <c r="H22" s="13" t="s">
        <v>437</v>
      </c>
      <c r="I22" s="45" t="s">
        <v>710</v>
      </c>
    </row>
    <row r="23" spans="1:232" s="16" customFormat="1" x14ac:dyDescent="0.3">
      <c r="A23" s="16" t="s">
        <v>1202</v>
      </c>
      <c r="B23" s="13" t="s">
        <v>1203</v>
      </c>
      <c r="C23" s="13" t="s">
        <v>1206</v>
      </c>
      <c r="D23" s="13">
        <v>32.9</v>
      </c>
      <c r="E23" s="13" t="s">
        <v>749</v>
      </c>
      <c r="F23" s="13" t="s">
        <v>438</v>
      </c>
      <c r="G23" s="13" t="s">
        <v>438</v>
      </c>
      <c r="H23" s="13" t="s">
        <v>437</v>
      </c>
      <c r="I23" s="45" t="s">
        <v>1262</v>
      </c>
    </row>
    <row r="24" spans="1:232" s="16" customFormat="1" x14ac:dyDescent="0.3">
      <c r="A24" s="16" t="s">
        <v>1202</v>
      </c>
      <c r="B24" s="16" t="s">
        <v>1203</v>
      </c>
      <c r="C24" s="16" t="s">
        <v>247</v>
      </c>
      <c r="D24" s="16">
        <v>27.7</v>
      </c>
      <c r="E24" s="16" t="s">
        <v>705</v>
      </c>
      <c r="F24" s="16" t="s">
        <v>436</v>
      </c>
      <c r="G24" s="16" t="s">
        <v>698</v>
      </c>
      <c r="H24" s="16" t="s">
        <v>437</v>
      </c>
      <c r="I24" s="43"/>
    </row>
    <row r="25" spans="1:232" s="16" customFormat="1" x14ac:dyDescent="0.3">
      <c r="A25" s="16" t="s">
        <v>1202</v>
      </c>
      <c r="B25" s="16" t="s">
        <v>1204</v>
      </c>
      <c r="C25" s="16" t="s">
        <v>37</v>
      </c>
      <c r="D25" s="16">
        <v>32.9</v>
      </c>
      <c r="E25" s="16" t="s">
        <v>706</v>
      </c>
      <c r="F25" s="16" t="s">
        <v>441</v>
      </c>
      <c r="G25" s="16" t="s">
        <v>440</v>
      </c>
      <c r="H25" s="16" t="s">
        <v>437</v>
      </c>
      <c r="I25" s="43"/>
    </row>
    <row r="26" spans="1:232" s="16" customFormat="1" x14ac:dyDescent="0.3">
      <c r="A26" s="16" t="s">
        <v>1202</v>
      </c>
      <c r="B26" s="16" t="s">
        <v>1204</v>
      </c>
      <c r="C26" s="16" t="s">
        <v>304</v>
      </c>
      <c r="D26" s="16">
        <v>6.6</v>
      </c>
      <c r="E26" s="16" t="s">
        <v>415</v>
      </c>
      <c r="F26" s="16" t="s">
        <v>438</v>
      </c>
      <c r="G26" s="16" t="s">
        <v>438</v>
      </c>
      <c r="H26" s="16" t="s">
        <v>437</v>
      </c>
      <c r="I26" s="43"/>
    </row>
    <row r="27" spans="1:232" s="16" customFormat="1" x14ac:dyDescent="0.3">
      <c r="A27" s="16" t="s">
        <v>1202</v>
      </c>
      <c r="B27" s="16" t="s">
        <v>1204</v>
      </c>
      <c r="C27" s="16" t="s">
        <v>982</v>
      </c>
      <c r="D27" s="16">
        <v>8.3000000000000007</v>
      </c>
      <c r="E27" s="16" t="s">
        <v>706</v>
      </c>
      <c r="F27" s="16" t="s">
        <v>441</v>
      </c>
      <c r="G27" s="16" t="s">
        <v>440</v>
      </c>
      <c r="H27" s="16" t="s">
        <v>437</v>
      </c>
      <c r="I27" s="43"/>
    </row>
    <row r="28" spans="1:232" s="16" customFormat="1" x14ac:dyDescent="0.3">
      <c r="A28" s="16" t="s">
        <v>1202</v>
      </c>
      <c r="B28" s="16" t="s">
        <v>1204</v>
      </c>
      <c r="C28" s="16" t="s">
        <v>4</v>
      </c>
      <c r="D28" s="16">
        <v>17.149999999999999</v>
      </c>
      <c r="E28" s="16" t="s">
        <v>706</v>
      </c>
      <c r="F28" s="16" t="s">
        <v>441</v>
      </c>
      <c r="G28" s="16" t="s">
        <v>440</v>
      </c>
      <c r="H28" s="16" t="s">
        <v>437</v>
      </c>
      <c r="I28" s="43"/>
    </row>
    <row r="29" spans="1:232" s="16" customFormat="1" x14ac:dyDescent="0.3">
      <c r="A29" s="16" t="s">
        <v>1202</v>
      </c>
      <c r="B29" s="16" t="s">
        <v>1204</v>
      </c>
      <c r="C29" s="16" t="s">
        <v>25</v>
      </c>
      <c r="D29" s="16">
        <v>13.4</v>
      </c>
      <c r="E29" s="16" t="s">
        <v>706</v>
      </c>
      <c r="F29" s="16" t="s">
        <v>441</v>
      </c>
      <c r="G29" s="16" t="s">
        <v>440</v>
      </c>
      <c r="H29" s="16" t="s">
        <v>437</v>
      </c>
      <c r="I29" s="43"/>
    </row>
    <row r="30" spans="1:232" s="16" customFormat="1" x14ac:dyDescent="0.3">
      <c r="A30" s="16" t="s">
        <v>1202</v>
      </c>
      <c r="B30" s="16" t="s">
        <v>1204</v>
      </c>
      <c r="C30" s="16" t="s">
        <v>313</v>
      </c>
      <c r="D30" s="16">
        <v>2</v>
      </c>
      <c r="E30" s="16" t="s">
        <v>416</v>
      </c>
      <c r="F30" s="16" t="s">
        <v>436</v>
      </c>
      <c r="G30" s="16" t="s">
        <v>436</v>
      </c>
      <c r="H30" s="16" t="s">
        <v>437</v>
      </c>
      <c r="I30" s="43"/>
    </row>
    <row r="31" spans="1:232" s="16" customFormat="1" x14ac:dyDescent="0.3">
      <c r="A31" s="16" t="s">
        <v>1202</v>
      </c>
      <c r="B31" s="16" t="s">
        <v>1204</v>
      </c>
      <c r="C31" s="16" t="s">
        <v>11</v>
      </c>
      <c r="D31" s="16">
        <v>13.9</v>
      </c>
      <c r="E31" s="16" t="s">
        <v>706</v>
      </c>
      <c r="F31" s="16" t="s">
        <v>441</v>
      </c>
      <c r="G31" s="16" t="s">
        <v>698</v>
      </c>
      <c r="H31" s="16" t="s">
        <v>437</v>
      </c>
      <c r="I31" s="4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</row>
    <row r="32" spans="1:232" s="16" customFormat="1" x14ac:dyDescent="0.3">
      <c r="A32" s="16" t="s">
        <v>1202</v>
      </c>
      <c r="B32" s="16" t="s">
        <v>1204</v>
      </c>
      <c r="C32" s="16" t="s">
        <v>247</v>
      </c>
      <c r="D32" s="16">
        <f>57+83.1</f>
        <v>140.1</v>
      </c>
      <c r="E32" s="16" t="s">
        <v>705</v>
      </c>
      <c r="F32" s="16" t="s">
        <v>436</v>
      </c>
      <c r="G32" s="16" t="s">
        <v>698</v>
      </c>
      <c r="H32" s="16" t="s">
        <v>437</v>
      </c>
      <c r="I32" s="4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</row>
    <row r="33" spans="1:232" s="5" customFormat="1" x14ac:dyDescent="0.3">
      <c r="A33" s="16" t="s">
        <v>1202</v>
      </c>
      <c r="B33" s="13" t="s">
        <v>1204</v>
      </c>
      <c r="C33" s="13" t="s">
        <v>98</v>
      </c>
      <c r="D33" s="13">
        <v>11.9</v>
      </c>
      <c r="E33" s="13" t="s">
        <v>728</v>
      </c>
      <c r="F33" s="13" t="s">
        <v>436</v>
      </c>
      <c r="G33" s="13" t="s">
        <v>436</v>
      </c>
      <c r="H33" s="13" t="s">
        <v>437</v>
      </c>
      <c r="I33" s="45" t="s">
        <v>710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</row>
    <row r="34" spans="1:232" s="16" customFormat="1" x14ac:dyDescent="0.3">
      <c r="A34" s="16" t="s">
        <v>1415</v>
      </c>
      <c r="B34" s="16" t="s">
        <v>1149</v>
      </c>
      <c r="C34" s="16" t="s">
        <v>983</v>
      </c>
      <c r="D34" s="16">
        <f>24.45+3.5+8.45</f>
        <v>36.4</v>
      </c>
      <c r="E34" s="16" t="s">
        <v>699</v>
      </c>
      <c r="F34" s="16" t="s">
        <v>438</v>
      </c>
      <c r="G34" s="16" t="s">
        <v>698</v>
      </c>
      <c r="H34" s="16" t="s">
        <v>437</v>
      </c>
      <c r="I34" s="43"/>
    </row>
    <row r="35" spans="1:232" s="16" customFormat="1" x14ac:dyDescent="0.3">
      <c r="A35" s="16" t="s">
        <v>1415</v>
      </c>
      <c r="B35" s="13" t="s">
        <v>1149</v>
      </c>
      <c r="C35" s="16" t="s">
        <v>1263</v>
      </c>
      <c r="D35" s="16">
        <v>2</v>
      </c>
      <c r="E35" s="16" t="s">
        <v>708</v>
      </c>
      <c r="F35" s="16" t="s">
        <v>436</v>
      </c>
      <c r="G35" s="16" t="s">
        <v>698</v>
      </c>
      <c r="H35" s="16" t="s">
        <v>437</v>
      </c>
      <c r="I35" s="40"/>
    </row>
    <row r="36" spans="1:232" s="16" customFormat="1" x14ac:dyDescent="0.3">
      <c r="A36" s="16" t="s">
        <v>1415</v>
      </c>
      <c r="B36" s="13" t="s">
        <v>1149</v>
      </c>
      <c r="C36" s="16" t="s">
        <v>984</v>
      </c>
      <c r="D36" s="16">
        <v>61.3</v>
      </c>
      <c r="E36" s="16" t="s">
        <v>699</v>
      </c>
      <c r="F36" s="16" t="s">
        <v>438</v>
      </c>
      <c r="G36" s="16" t="s">
        <v>698</v>
      </c>
      <c r="H36" s="16" t="s">
        <v>437</v>
      </c>
      <c r="I36" s="40"/>
    </row>
    <row r="37" spans="1:232" s="16" customFormat="1" x14ac:dyDescent="0.3">
      <c r="A37" s="16" t="s">
        <v>1415</v>
      </c>
      <c r="B37" s="16" t="s">
        <v>1149</v>
      </c>
      <c r="C37" s="16" t="s">
        <v>943</v>
      </c>
      <c r="D37" s="16">
        <v>71</v>
      </c>
      <c r="E37" s="16" t="s">
        <v>699</v>
      </c>
      <c r="F37" s="16" t="s">
        <v>438</v>
      </c>
      <c r="G37" s="16" t="s">
        <v>698</v>
      </c>
      <c r="H37" s="16" t="s">
        <v>437</v>
      </c>
      <c r="I37" s="40"/>
    </row>
    <row r="38" spans="1:232" s="16" customFormat="1" x14ac:dyDescent="0.3">
      <c r="A38" s="16" t="s">
        <v>1416</v>
      </c>
      <c r="B38" s="16" t="s">
        <v>40</v>
      </c>
      <c r="C38" s="16" t="s">
        <v>1255</v>
      </c>
      <c r="D38" s="16">
        <v>59.5</v>
      </c>
      <c r="E38" s="16" t="s">
        <v>699</v>
      </c>
      <c r="F38" s="16" t="s">
        <v>438</v>
      </c>
      <c r="G38" s="16" t="s">
        <v>698</v>
      </c>
      <c r="H38" s="16" t="s">
        <v>437</v>
      </c>
      <c r="I38" s="43"/>
    </row>
    <row r="39" spans="1:232" s="16" customFormat="1" x14ac:dyDescent="0.3">
      <c r="A39" s="16" t="s">
        <v>1416</v>
      </c>
      <c r="B39" s="16" t="s">
        <v>67</v>
      </c>
      <c r="C39" s="16" t="s">
        <v>1196</v>
      </c>
      <c r="D39" s="16">
        <v>3</v>
      </c>
      <c r="E39" s="11" t="s">
        <v>415</v>
      </c>
      <c r="F39" s="16" t="s">
        <v>438</v>
      </c>
      <c r="G39" s="16" t="s">
        <v>438</v>
      </c>
      <c r="H39" s="16" t="s">
        <v>437</v>
      </c>
      <c r="I39" s="43"/>
    </row>
    <row r="40" spans="1:232" s="16" customFormat="1" x14ac:dyDescent="0.3">
      <c r="A40" s="16" t="s">
        <v>1416</v>
      </c>
      <c r="B40" s="13" t="s">
        <v>40</v>
      </c>
      <c r="C40" s="13" t="s">
        <v>122</v>
      </c>
      <c r="D40" s="13">
        <v>16.8</v>
      </c>
      <c r="E40" s="13" t="s">
        <v>708</v>
      </c>
      <c r="F40" s="16" t="s">
        <v>697</v>
      </c>
      <c r="G40" s="16" t="s">
        <v>697</v>
      </c>
      <c r="H40" s="13" t="s">
        <v>437</v>
      </c>
      <c r="I40" s="43"/>
    </row>
    <row r="41" spans="1:232" s="16" customFormat="1" x14ac:dyDescent="0.3">
      <c r="A41" s="16" t="s">
        <v>1416</v>
      </c>
      <c r="B41" s="16" t="s">
        <v>40</v>
      </c>
      <c r="C41" s="16" t="s">
        <v>55</v>
      </c>
      <c r="D41" s="16">
        <v>14.6</v>
      </c>
      <c r="E41" s="16" t="s">
        <v>708</v>
      </c>
      <c r="F41" s="16" t="s">
        <v>697</v>
      </c>
      <c r="G41" s="16" t="s">
        <v>697</v>
      </c>
      <c r="H41" s="16" t="s">
        <v>437</v>
      </c>
      <c r="I41" s="43"/>
    </row>
    <row r="42" spans="1:232" s="16" customFormat="1" x14ac:dyDescent="0.3">
      <c r="A42" s="16" t="s">
        <v>1416</v>
      </c>
      <c r="B42" s="16" t="s">
        <v>40</v>
      </c>
      <c r="C42" s="16" t="s">
        <v>56</v>
      </c>
      <c r="D42" s="16">
        <v>26.3</v>
      </c>
      <c r="E42" s="16" t="s">
        <v>706</v>
      </c>
      <c r="F42" s="16" t="s">
        <v>441</v>
      </c>
      <c r="G42" s="16" t="s">
        <v>440</v>
      </c>
      <c r="H42" s="16" t="s">
        <v>437</v>
      </c>
      <c r="I42" s="43"/>
    </row>
    <row r="43" spans="1:232" s="16" customFormat="1" x14ac:dyDescent="0.3">
      <c r="A43" s="16" t="s">
        <v>1416</v>
      </c>
      <c r="B43" s="16" t="s">
        <v>40</v>
      </c>
      <c r="C43" s="16" t="s">
        <v>275</v>
      </c>
      <c r="D43" s="16">
        <v>10.3</v>
      </c>
      <c r="E43" s="16" t="s">
        <v>728</v>
      </c>
      <c r="F43" s="16" t="s">
        <v>436</v>
      </c>
      <c r="G43" s="16" t="s">
        <v>436</v>
      </c>
      <c r="H43" s="16" t="s">
        <v>437</v>
      </c>
      <c r="I43" s="43" t="s">
        <v>710</v>
      </c>
    </row>
    <row r="44" spans="1:232" s="16" customFormat="1" x14ac:dyDescent="0.3">
      <c r="A44" s="16" t="s">
        <v>1416</v>
      </c>
      <c r="B44" s="16" t="s">
        <v>40</v>
      </c>
      <c r="C44" s="16" t="s">
        <v>965</v>
      </c>
      <c r="D44" s="16">
        <v>15.8</v>
      </c>
      <c r="E44" s="16" t="s">
        <v>706</v>
      </c>
      <c r="F44" s="16" t="s">
        <v>441</v>
      </c>
      <c r="G44" s="16" t="s">
        <v>440</v>
      </c>
      <c r="H44" s="16" t="s">
        <v>437</v>
      </c>
      <c r="I44" s="43"/>
    </row>
    <row r="45" spans="1:232" s="16" customFormat="1" x14ac:dyDescent="0.3">
      <c r="A45" s="16" t="s">
        <v>1416</v>
      </c>
      <c r="B45" s="16" t="s">
        <v>40</v>
      </c>
      <c r="C45" s="16" t="s">
        <v>990</v>
      </c>
      <c r="D45" s="16">
        <v>20.7</v>
      </c>
      <c r="E45" s="16" t="s">
        <v>747</v>
      </c>
      <c r="F45" s="16" t="s">
        <v>436</v>
      </c>
      <c r="G45" s="16" t="s">
        <v>436</v>
      </c>
      <c r="H45" s="16" t="s">
        <v>437</v>
      </c>
      <c r="I45" s="43"/>
    </row>
    <row r="46" spans="1:232" s="16" customFormat="1" x14ac:dyDescent="0.3">
      <c r="A46" s="16" t="s">
        <v>1416</v>
      </c>
      <c r="B46" s="16" t="s">
        <v>40</v>
      </c>
      <c r="C46" s="16" t="s">
        <v>20</v>
      </c>
      <c r="D46" s="16">
        <v>32.9</v>
      </c>
      <c r="E46" s="16" t="s">
        <v>717</v>
      </c>
      <c r="F46" s="16" t="s">
        <v>441</v>
      </c>
      <c r="G46" s="16" t="s">
        <v>440</v>
      </c>
      <c r="H46" s="16" t="s">
        <v>437</v>
      </c>
      <c r="I46" s="43" t="s">
        <v>710</v>
      </c>
    </row>
    <row r="47" spans="1:232" s="16" customFormat="1" x14ac:dyDescent="0.3">
      <c r="A47" s="16" t="s">
        <v>1416</v>
      </c>
      <c r="B47" s="16" t="s">
        <v>40</v>
      </c>
      <c r="C47" s="16" t="s">
        <v>11</v>
      </c>
      <c r="D47" s="16">
        <v>15.35</v>
      </c>
      <c r="E47" s="16" t="s">
        <v>706</v>
      </c>
      <c r="F47" s="16" t="s">
        <v>441</v>
      </c>
      <c r="G47" s="16" t="s">
        <v>698</v>
      </c>
      <c r="H47" s="16" t="s">
        <v>437</v>
      </c>
      <c r="I47" s="43"/>
    </row>
    <row r="48" spans="1:232" s="16" customFormat="1" x14ac:dyDescent="0.3">
      <c r="A48" s="16" t="s">
        <v>1416</v>
      </c>
      <c r="B48" s="16" t="s">
        <v>40</v>
      </c>
      <c r="C48" s="16" t="s">
        <v>981</v>
      </c>
      <c r="D48" s="16">
        <v>6.55</v>
      </c>
      <c r="E48" s="16" t="s">
        <v>705</v>
      </c>
      <c r="F48" s="16" t="s">
        <v>436</v>
      </c>
      <c r="G48" s="16" t="s">
        <v>698</v>
      </c>
      <c r="H48" s="16" t="s">
        <v>437</v>
      </c>
      <c r="I48" s="43"/>
    </row>
    <row r="49" spans="1:9" s="16" customFormat="1" x14ac:dyDescent="0.3">
      <c r="A49" s="16" t="s">
        <v>1416</v>
      </c>
      <c r="B49" s="16" t="s">
        <v>40</v>
      </c>
      <c r="C49" s="16" t="s">
        <v>8</v>
      </c>
      <c r="D49" s="16">
        <v>2.2000000000000002</v>
      </c>
      <c r="E49" s="16" t="s">
        <v>416</v>
      </c>
      <c r="F49" s="16" t="s">
        <v>436</v>
      </c>
      <c r="G49" s="16" t="s">
        <v>436</v>
      </c>
      <c r="H49" s="16" t="s">
        <v>437</v>
      </c>
      <c r="I49" s="43"/>
    </row>
    <row r="50" spans="1:9" s="16" customFormat="1" x14ac:dyDescent="0.3">
      <c r="A50" s="16" t="s">
        <v>1416</v>
      </c>
      <c r="B50" s="16" t="s">
        <v>40</v>
      </c>
      <c r="C50" s="16" t="s">
        <v>4</v>
      </c>
      <c r="D50" s="16">
        <v>15.4</v>
      </c>
      <c r="E50" s="16" t="s">
        <v>706</v>
      </c>
      <c r="F50" s="16" t="s">
        <v>441</v>
      </c>
      <c r="G50" s="16" t="s">
        <v>440</v>
      </c>
      <c r="H50" s="16" t="s">
        <v>437</v>
      </c>
      <c r="I50" s="43"/>
    </row>
    <row r="51" spans="1:9" s="16" customFormat="1" x14ac:dyDescent="0.3">
      <c r="A51" s="16" t="s">
        <v>1416</v>
      </c>
      <c r="B51" s="16" t="s">
        <v>40</v>
      </c>
      <c r="C51" s="16" t="s">
        <v>130</v>
      </c>
      <c r="D51" s="16">
        <v>6.8</v>
      </c>
      <c r="E51" s="16" t="s">
        <v>728</v>
      </c>
      <c r="F51" s="16" t="s">
        <v>436</v>
      </c>
      <c r="G51" s="16" t="s">
        <v>436</v>
      </c>
      <c r="H51" s="16" t="s">
        <v>437</v>
      </c>
      <c r="I51" s="43" t="s">
        <v>710</v>
      </c>
    </row>
    <row r="52" spans="1:9" s="16" customFormat="1" x14ac:dyDescent="0.3">
      <c r="A52" s="16" t="s">
        <v>1416</v>
      </c>
      <c r="B52" s="16" t="s">
        <v>40</v>
      </c>
      <c r="C52" s="16" t="s">
        <v>980</v>
      </c>
      <c r="D52" s="16">
        <v>14.1</v>
      </c>
      <c r="E52" s="16" t="s">
        <v>706</v>
      </c>
      <c r="F52" s="16" t="s">
        <v>441</v>
      </c>
      <c r="G52" s="16" t="s">
        <v>440</v>
      </c>
      <c r="H52" s="16" t="s">
        <v>437</v>
      </c>
      <c r="I52" s="43"/>
    </row>
    <row r="53" spans="1:9" s="16" customFormat="1" x14ac:dyDescent="0.3">
      <c r="A53" s="16" t="s">
        <v>1416</v>
      </c>
      <c r="B53" s="16" t="s">
        <v>40</v>
      </c>
      <c r="C53" s="16" t="s">
        <v>10</v>
      </c>
      <c r="D53" s="16">
        <v>7.8</v>
      </c>
      <c r="E53" s="16" t="s">
        <v>706</v>
      </c>
      <c r="F53" s="16" t="s">
        <v>441</v>
      </c>
      <c r="G53" s="16" t="s">
        <v>698</v>
      </c>
      <c r="H53" s="16" t="s">
        <v>437</v>
      </c>
      <c r="I53" s="43"/>
    </row>
    <row r="54" spans="1:9" x14ac:dyDescent="0.3">
      <c r="A54" s="16" t="s">
        <v>1416</v>
      </c>
      <c r="B54" s="16" t="s">
        <v>40</v>
      </c>
      <c r="C54" s="16" t="s">
        <v>247</v>
      </c>
      <c r="D54" s="16">
        <f>65.3+97.35</f>
        <v>162.64999999999998</v>
      </c>
      <c r="E54" s="16" t="s">
        <v>705</v>
      </c>
      <c r="F54" s="16" t="s">
        <v>436</v>
      </c>
      <c r="G54" s="16" t="s">
        <v>698</v>
      </c>
      <c r="H54" s="16" t="s">
        <v>437</v>
      </c>
      <c r="I54" s="42"/>
    </row>
    <row r="55" spans="1:9" s="16" customFormat="1" x14ac:dyDescent="0.3">
      <c r="A55" s="16" t="s">
        <v>1416</v>
      </c>
      <c r="B55" s="16" t="s">
        <v>67</v>
      </c>
      <c r="C55" s="16" t="s">
        <v>101</v>
      </c>
      <c r="D55" s="16">
        <v>17.5</v>
      </c>
      <c r="E55" s="16" t="s">
        <v>747</v>
      </c>
      <c r="F55" s="16" t="s">
        <v>436</v>
      </c>
      <c r="G55" s="16" t="s">
        <v>436</v>
      </c>
      <c r="H55" s="16" t="s">
        <v>437</v>
      </c>
      <c r="I55" s="43"/>
    </row>
    <row r="56" spans="1:9" s="16" customFormat="1" x14ac:dyDescent="0.3">
      <c r="A56" s="16" t="s">
        <v>1416</v>
      </c>
      <c r="B56" s="13" t="s">
        <v>67</v>
      </c>
      <c r="C56" s="13" t="s">
        <v>985</v>
      </c>
      <c r="D56" s="13">
        <v>12.65</v>
      </c>
      <c r="E56" s="13" t="s">
        <v>706</v>
      </c>
      <c r="F56" s="13" t="s">
        <v>441</v>
      </c>
      <c r="G56" s="13" t="s">
        <v>440</v>
      </c>
      <c r="H56" s="13" t="s">
        <v>437</v>
      </c>
      <c r="I56" s="45"/>
    </row>
    <row r="57" spans="1:9" s="16" customFormat="1" x14ac:dyDescent="0.3">
      <c r="A57" s="16" t="s">
        <v>1416</v>
      </c>
      <c r="B57" s="13" t="s">
        <v>67</v>
      </c>
      <c r="C57" s="13" t="s">
        <v>1207</v>
      </c>
      <c r="D57" s="13">
        <v>2</v>
      </c>
      <c r="E57" s="13" t="s">
        <v>416</v>
      </c>
      <c r="F57" s="13" t="s">
        <v>436</v>
      </c>
      <c r="G57" s="13" t="s">
        <v>436</v>
      </c>
      <c r="H57" s="11" t="s">
        <v>437</v>
      </c>
      <c r="I57" s="45"/>
    </row>
    <row r="58" spans="1:9" s="16" customFormat="1" x14ac:dyDescent="0.3">
      <c r="A58" s="16" t="s">
        <v>1416</v>
      </c>
      <c r="B58" s="13" t="s">
        <v>67</v>
      </c>
      <c r="C58" s="13" t="s">
        <v>986</v>
      </c>
      <c r="D58" s="13">
        <v>12.8</v>
      </c>
      <c r="E58" s="13" t="s">
        <v>706</v>
      </c>
      <c r="F58" s="13" t="s">
        <v>441</v>
      </c>
      <c r="G58" s="13" t="s">
        <v>440</v>
      </c>
      <c r="H58" s="13" t="s">
        <v>437</v>
      </c>
      <c r="I58" s="45"/>
    </row>
    <row r="59" spans="1:9" s="16" customFormat="1" x14ac:dyDescent="0.3">
      <c r="A59" s="16" t="s">
        <v>1416</v>
      </c>
      <c r="B59" s="13" t="s">
        <v>67</v>
      </c>
      <c r="C59" s="13" t="s">
        <v>1208</v>
      </c>
      <c r="D59" s="13">
        <v>2</v>
      </c>
      <c r="E59" s="13" t="s">
        <v>416</v>
      </c>
      <c r="F59" s="13" t="s">
        <v>436</v>
      </c>
      <c r="G59" s="13" t="s">
        <v>436</v>
      </c>
      <c r="H59" s="11" t="s">
        <v>437</v>
      </c>
      <c r="I59" s="45"/>
    </row>
    <row r="60" spans="1:9" s="16" customFormat="1" x14ac:dyDescent="0.3">
      <c r="A60" s="16" t="s">
        <v>1416</v>
      </c>
      <c r="B60" s="13" t="s">
        <v>67</v>
      </c>
      <c r="C60" s="13" t="s">
        <v>987</v>
      </c>
      <c r="D60" s="13">
        <v>13.1</v>
      </c>
      <c r="E60" s="13" t="s">
        <v>706</v>
      </c>
      <c r="F60" s="13" t="s">
        <v>441</v>
      </c>
      <c r="G60" s="13" t="s">
        <v>440</v>
      </c>
      <c r="H60" s="13" t="s">
        <v>437</v>
      </c>
      <c r="I60" s="45"/>
    </row>
    <row r="61" spans="1:9" s="16" customFormat="1" x14ac:dyDescent="0.3">
      <c r="A61" s="16" t="s">
        <v>1416</v>
      </c>
      <c r="B61" s="13" t="s">
        <v>67</v>
      </c>
      <c r="C61" s="13" t="s">
        <v>1209</v>
      </c>
      <c r="D61" s="13">
        <v>2</v>
      </c>
      <c r="E61" s="13" t="s">
        <v>416</v>
      </c>
      <c r="F61" s="13" t="s">
        <v>436</v>
      </c>
      <c r="G61" s="13" t="s">
        <v>436</v>
      </c>
      <c r="H61" s="11" t="s">
        <v>437</v>
      </c>
      <c r="I61" s="45"/>
    </row>
    <row r="62" spans="1:9" s="16" customFormat="1" x14ac:dyDescent="0.3">
      <c r="A62" s="16" t="s">
        <v>1416</v>
      </c>
      <c r="B62" s="13" t="s">
        <v>67</v>
      </c>
      <c r="C62" s="13" t="s">
        <v>988</v>
      </c>
      <c r="D62" s="13">
        <v>13.1</v>
      </c>
      <c r="E62" s="13" t="s">
        <v>706</v>
      </c>
      <c r="F62" s="13" t="s">
        <v>441</v>
      </c>
      <c r="G62" s="13" t="s">
        <v>440</v>
      </c>
      <c r="H62" s="13" t="s">
        <v>437</v>
      </c>
      <c r="I62" s="45"/>
    </row>
    <row r="63" spans="1:9" s="16" customFormat="1" x14ac:dyDescent="0.3">
      <c r="A63" s="16" t="s">
        <v>1416</v>
      </c>
      <c r="B63" s="13" t="s">
        <v>67</v>
      </c>
      <c r="C63" s="13" t="s">
        <v>1210</v>
      </c>
      <c r="D63" s="13">
        <v>2</v>
      </c>
      <c r="E63" s="13" t="s">
        <v>416</v>
      </c>
      <c r="F63" s="13" t="s">
        <v>436</v>
      </c>
      <c r="G63" s="13" t="s">
        <v>436</v>
      </c>
      <c r="H63" s="11" t="s">
        <v>437</v>
      </c>
      <c r="I63" s="45"/>
    </row>
    <row r="64" spans="1:9" s="16" customFormat="1" x14ac:dyDescent="0.3">
      <c r="A64" s="16" t="s">
        <v>1416</v>
      </c>
      <c r="B64" s="13" t="s">
        <v>67</v>
      </c>
      <c r="C64" s="13" t="s">
        <v>1152</v>
      </c>
      <c r="D64" s="13">
        <v>13.9</v>
      </c>
      <c r="E64" s="13" t="s">
        <v>749</v>
      </c>
      <c r="F64" s="13" t="s">
        <v>697</v>
      </c>
      <c r="G64" s="13" t="s">
        <v>697</v>
      </c>
      <c r="H64" s="11" t="s">
        <v>437</v>
      </c>
      <c r="I64" s="43" t="s">
        <v>1402</v>
      </c>
    </row>
    <row r="65" spans="1:9" s="16" customFormat="1" x14ac:dyDescent="0.3">
      <c r="A65" s="16" t="s">
        <v>1416</v>
      </c>
      <c r="B65" s="16" t="s">
        <v>67</v>
      </c>
      <c r="C65" s="16" t="s">
        <v>1150</v>
      </c>
      <c r="D65" s="16">
        <v>18.25</v>
      </c>
      <c r="E65" s="16" t="s">
        <v>706</v>
      </c>
      <c r="F65" s="16" t="s">
        <v>441</v>
      </c>
      <c r="G65" s="16" t="s">
        <v>440</v>
      </c>
      <c r="H65" s="16" t="s">
        <v>437</v>
      </c>
      <c r="I65" s="43"/>
    </row>
    <row r="66" spans="1:9" s="16" customFormat="1" x14ac:dyDescent="0.3">
      <c r="A66" s="16" t="s">
        <v>1416</v>
      </c>
      <c r="B66" s="16" t="s">
        <v>67</v>
      </c>
      <c r="C66" s="16" t="s">
        <v>989</v>
      </c>
      <c r="D66" s="16">
        <v>17.149999999999999</v>
      </c>
      <c r="E66" s="16" t="s">
        <v>706</v>
      </c>
      <c r="F66" s="16" t="s">
        <v>441</v>
      </c>
      <c r="G66" s="16" t="s">
        <v>440</v>
      </c>
      <c r="H66" s="16" t="s">
        <v>437</v>
      </c>
      <c r="I66" s="43"/>
    </row>
    <row r="67" spans="1:9" s="16" customFormat="1" x14ac:dyDescent="0.3">
      <c r="A67" s="16" t="s">
        <v>1416</v>
      </c>
      <c r="B67" s="16" t="s">
        <v>67</v>
      </c>
      <c r="C67" s="16" t="s">
        <v>4</v>
      </c>
      <c r="D67" s="16">
        <v>12.15</v>
      </c>
      <c r="E67" s="16" t="s">
        <v>706</v>
      </c>
      <c r="F67" s="16" t="s">
        <v>441</v>
      </c>
      <c r="G67" s="16" t="s">
        <v>440</v>
      </c>
      <c r="H67" s="16" t="s">
        <v>437</v>
      </c>
      <c r="I67" s="43"/>
    </row>
    <row r="68" spans="1:9" s="16" customFormat="1" x14ac:dyDescent="0.3">
      <c r="A68" s="16" t="s">
        <v>1416</v>
      </c>
      <c r="B68" s="16" t="s">
        <v>67</v>
      </c>
      <c r="C68" s="16" t="s">
        <v>11</v>
      </c>
      <c r="D68" s="16">
        <v>13.65</v>
      </c>
      <c r="E68" s="16" t="s">
        <v>706</v>
      </c>
      <c r="F68" s="16" t="s">
        <v>441</v>
      </c>
      <c r="G68" s="16" t="s">
        <v>698</v>
      </c>
      <c r="H68" s="16" t="s">
        <v>437</v>
      </c>
      <c r="I68" s="43"/>
    </row>
    <row r="69" spans="1:9" s="16" customFormat="1" x14ac:dyDescent="0.3">
      <c r="A69" s="16" t="s">
        <v>1416</v>
      </c>
      <c r="B69" s="16" t="s">
        <v>67</v>
      </c>
      <c r="C69" s="16" t="s">
        <v>981</v>
      </c>
      <c r="D69" s="16">
        <v>5.25</v>
      </c>
      <c r="E69" s="16" t="s">
        <v>705</v>
      </c>
      <c r="F69" s="16" t="s">
        <v>436</v>
      </c>
      <c r="G69" s="16" t="s">
        <v>698</v>
      </c>
      <c r="H69" s="16" t="s">
        <v>437</v>
      </c>
      <c r="I69" s="43"/>
    </row>
    <row r="70" spans="1:9" s="16" customFormat="1" x14ac:dyDescent="0.3">
      <c r="A70" s="16" t="s">
        <v>1416</v>
      </c>
      <c r="B70" s="16" t="s">
        <v>67</v>
      </c>
      <c r="C70" s="16" t="s">
        <v>1196</v>
      </c>
      <c r="D70" s="16">
        <v>3</v>
      </c>
      <c r="E70" s="11" t="s">
        <v>415</v>
      </c>
      <c r="F70" s="16" t="s">
        <v>438</v>
      </c>
      <c r="G70" s="16" t="s">
        <v>438</v>
      </c>
      <c r="H70" s="16" t="s">
        <v>437</v>
      </c>
      <c r="I70" s="43"/>
    </row>
    <row r="71" spans="1:9" s="16" customFormat="1" x14ac:dyDescent="0.3">
      <c r="A71" s="16" t="s">
        <v>1416</v>
      </c>
      <c r="B71" s="16" t="s">
        <v>67</v>
      </c>
      <c r="C71" s="16" t="s">
        <v>313</v>
      </c>
      <c r="D71" s="16">
        <v>2.95</v>
      </c>
      <c r="E71" s="13" t="s">
        <v>416</v>
      </c>
      <c r="F71" s="16" t="s">
        <v>436</v>
      </c>
      <c r="G71" s="16" t="s">
        <v>436</v>
      </c>
      <c r="H71" s="16" t="s">
        <v>437</v>
      </c>
      <c r="I71" s="43"/>
    </row>
    <row r="72" spans="1:9" x14ac:dyDescent="0.3">
      <c r="A72" s="16" t="s">
        <v>1416</v>
      </c>
      <c r="B72" s="16" t="s">
        <v>67</v>
      </c>
      <c r="C72" s="16" t="s">
        <v>10</v>
      </c>
      <c r="D72" s="16">
        <v>7.8</v>
      </c>
      <c r="E72" s="16" t="s">
        <v>706</v>
      </c>
      <c r="F72" s="16" t="s">
        <v>441</v>
      </c>
      <c r="G72" s="16" t="s">
        <v>698</v>
      </c>
      <c r="H72" s="16" t="s">
        <v>437</v>
      </c>
      <c r="I72" s="43"/>
    </row>
    <row r="73" spans="1:9" x14ac:dyDescent="0.3">
      <c r="A73" s="16" t="s">
        <v>1416</v>
      </c>
      <c r="B73" s="16" t="s">
        <v>67</v>
      </c>
      <c r="C73" s="16" t="s">
        <v>25</v>
      </c>
      <c r="D73" s="16">
        <v>13.65</v>
      </c>
      <c r="E73" s="16" t="s">
        <v>706</v>
      </c>
      <c r="F73" s="16" t="s">
        <v>441</v>
      </c>
      <c r="G73" s="16" t="s">
        <v>440</v>
      </c>
      <c r="H73" s="16" t="s">
        <v>437</v>
      </c>
      <c r="I73" s="43"/>
    </row>
    <row r="74" spans="1:9" x14ac:dyDescent="0.3">
      <c r="A74" s="16" t="s">
        <v>1416</v>
      </c>
      <c r="B74" s="16" t="s">
        <v>67</v>
      </c>
      <c r="C74" s="16" t="s">
        <v>43</v>
      </c>
      <c r="D74" s="16">
        <v>17.05</v>
      </c>
      <c r="E74" s="16" t="s">
        <v>706</v>
      </c>
      <c r="F74" s="16" t="s">
        <v>441</v>
      </c>
      <c r="G74" s="16" t="s">
        <v>440</v>
      </c>
      <c r="H74" s="16" t="s">
        <v>437</v>
      </c>
      <c r="I74" s="43"/>
    </row>
    <row r="75" spans="1:9" x14ac:dyDescent="0.3">
      <c r="A75" s="16" t="s">
        <v>1416</v>
      </c>
      <c r="B75" s="16" t="s">
        <v>67</v>
      </c>
      <c r="C75" s="16" t="s">
        <v>427</v>
      </c>
      <c r="D75" s="16">
        <v>27.95</v>
      </c>
      <c r="E75" s="16" t="s">
        <v>708</v>
      </c>
      <c r="F75" s="16" t="s">
        <v>436</v>
      </c>
      <c r="G75" s="16" t="s">
        <v>436</v>
      </c>
      <c r="H75" s="16" t="s">
        <v>437</v>
      </c>
      <c r="I75" s="43"/>
    </row>
    <row r="76" spans="1:9" x14ac:dyDescent="0.3">
      <c r="A76" s="16" t="s">
        <v>1416</v>
      </c>
      <c r="B76" s="16" t="s">
        <v>67</v>
      </c>
      <c r="C76" s="16" t="s">
        <v>247</v>
      </c>
      <c r="D76" s="16">
        <f>87.3+84.2</f>
        <v>171.5</v>
      </c>
      <c r="E76" s="16" t="s">
        <v>705</v>
      </c>
      <c r="F76" s="16" t="s">
        <v>436</v>
      </c>
      <c r="G76" s="16" t="s">
        <v>698</v>
      </c>
      <c r="H76" s="16" t="s">
        <v>437</v>
      </c>
      <c r="I76" s="43"/>
    </row>
    <row r="77" spans="1:9" x14ac:dyDescent="0.3">
      <c r="A77" s="16" t="s">
        <v>1416</v>
      </c>
      <c r="B77" s="16" t="s">
        <v>67</v>
      </c>
      <c r="C77" s="16" t="s">
        <v>937</v>
      </c>
      <c r="D77" s="16">
        <v>11.75</v>
      </c>
      <c r="E77" s="16" t="s">
        <v>728</v>
      </c>
      <c r="F77" s="16" t="s">
        <v>436</v>
      </c>
      <c r="G77" s="16" t="s">
        <v>436</v>
      </c>
      <c r="H77" s="16" t="s">
        <v>437</v>
      </c>
      <c r="I77" s="43" t="s">
        <v>710</v>
      </c>
    </row>
    <row r="78" spans="1:9" x14ac:dyDescent="0.3">
      <c r="B78" s="14"/>
      <c r="C78" s="14"/>
      <c r="D78" s="14"/>
      <c r="E78" s="14"/>
      <c r="F78" s="14"/>
      <c r="G78" s="14"/>
      <c r="H78" s="14"/>
      <c r="I78" s="1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J82"/>
  <sheetViews>
    <sheetView zoomScale="80" zoomScaleNormal="80" workbookViewId="0">
      <selection activeCell="F11" sqref="F11"/>
    </sheetView>
  </sheetViews>
  <sheetFormatPr baseColWidth="10" defaultColWidth="11.44140625" defaultRowHeight="14.4" x14ac:dyDescent="0.3"/>
  <cols>
    <col min="1" max="1" width="21.88671875" style="14" customWidth="1"/>
    <col min="2" max="2" width="21.88671875" style="1" customWidth="1"/>
    <col min="3" max="3" width="38.5546875" customWidth="1"/>
    <col min="4" max="4" width="32" style="1" customWidth="1"/>
    <col min="5" max="5" width="30" style="1" customWidth="1"/>
    <col min="6" max="6" width="26.44140625" style="1" customWidth="1"/>
    <col min="7" max="8" width="15.33203125" style="2" customWidth="1"/>
    <col min="9" max="9" width="36" style="1" customWidth="1"/>
    <col min="10" max="10" width="57" style="44" customWidth="1"/>
    <col min="11" max="16384" width="11.44140625" style="1"/>
  </cols>
  <sheetData>
    <row r="1" spans="1:10" ht="30.6" x14ac:dyDescent="0.3">
      <c r="A1" s="14" t="s">
        <v>259</v>
      </c>
      <c r="B1" s="14" t="s">
        <v>1417</v>
      </c>
      <c r="C1" s="1" t="s">
        <v>7</v>
      </c>
      <c r="D1" s="1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4" t="s">
        <v>134</v>
      </c>
      <c r="J1" s="1"/>
    </row>
    <row r="2" spans="1:10" s="17" customFormat="1" x14ac:dyDescent="0.3">
      <c r="A2" s="17" t="s">
        <v>1418</v>
      </c>
      <c r="B2" s="17" t="s">
        <v>59</v>
      </c>
      <c r="C2" s="17" t="s">
        <v>517</v>
      </c>
      <c r="D2" s="17">
        <v>31.2</v>
      </c>
      <c r="E2" s="17" t="s">
        <v>706</v>
      </c>
      <c r="F2" s="17" t="s">
        <v>441</v>
      </c>
      <c r="G2" s="17" t="s">
        <v>440</v>
      </c>
      <c r="H2" s="33" t="s">
        <v>437</v>
      </c>
      <c r="I2" s="48"/>
    </row>
    <row r="3" spans="1:10" s="17" customFormat="1" x14ac:dyDescent="0.3">
      <c r="A3" s="11" t="s">
        <v>1418</v>
      </c>
      <c r="B3" s="11" t="s">
        <v>59</v>
      </c>
      <c r="C3" s="11" t="s">
        <v>1264</v>
      </c>
      <c r="D3" s="11">
        <v>12.15</v>
      </c>
      <c r="E3" s="11" t="s">
        <v>728</v>
      </c>
      <c r="F3" s="11" t="s">
        <v>436</v>
      </c>
      <c r="G3" s="11" t="s">
        <v>436</v>
      </c>
      <c r="H3" s="34" t="s">
        <v>437</v>
      </c>
      <c r="I3" s="47" t="s">
        <v>710</v>
      </c>
    </row>
    <row r="4" spans="1:10" s="17" customFormat="1" x14ac:dyDescent="0.3">
      <c r="A4" s="17" t="s">
        <v>1418</v>
      </c>
      <c r="B4" s="17" t="s">
        <v>59</v>
      </c>
      <c r="C4" s="17" t="s">
        <v>946</v>
      </c>
      <c r="D4" s="17">
        <v>4.9000000000000004</v>
      </c>
      <c r="E4" s="17" t="s">
        <v>705</v>
      </c>
      <c r="F4" s="17" t="s">
        <v>436</v>
      </c>
      <c r="G4" s="17" t="s">
        <v>698</v>
      </c>
      <c r="H4" s="33" t="s">
        <v>437</v>
      </c>
      <c r="I4" s="48"/>
    </row>
    <row r="5" spans="1:10" s="17" customFormat="1" x14ac:dyDescent="0.3">
      <c r="A5" s="17" t="s">
        <v>1418</v>
      </c>
      <c r="B5" s="17" t="s">
        <v>59</v>
      </c>
      <c r="C5" s="17" t="s">
        <v>961</v>
      </c>
      <c r="D5" s="17">
        <v>4</v>
      </c>
      <c r="E5" s="17" t="s">
        <v>706</v>
      </c>
      <c r="F5" s="17" t="s">
        <v>441</v>
      </c>
      <c r="G5" s="17" t="s">
        <v>698</v>
      </c>
      <c r="H5" s="33" t="s">
        <v>437</v>
      </c>
      <c r="I5" s="48"/>
    </row>
    <row r="6" spans="1:10" s="17" customFormat="1" x14ac:dyDescent="0.3">
      <c r="A6" s="17" t="s">
        <v>1418</v>
      </c>
      <c r="B6" s="17" t="s">
        <v>59</v>
      </c>
      <c r="C6" s="17" t="s">
        <v>20</v>
      </c>
      <c r="D6" s="17">
        <v>30.25</v>
      </c>
      <c r="E6" s="17" t="s">
        <v>1148</v>
      </c>
      <c r="F6" s="17" t="s">
        <v>441</v>
      </c>
      <c r="G6" s="17" t="s">
        <v>440</v>
      </c>
      <c r="H6" s="33" t="s">
        <v>437</v>
      </c>
      <c r="I6" s="48" t="s">
        <v>1135</v>
      </c>
    </row>
    <row r="7" spans="1:10" s="17" customFormat="1" x14ac:dyDescent="0.3">
      <c r="A7" s="17" t="s">
        <v>1418</v>
      </c>
      <c r="B7" s="17" t="s">
        <v>59</v>
      </c>
      <c r="C7" s="17" t="s">
        <v>135</v>
      </c>
      <c r="D7" s="17">
        <v>6.2</v>
      </c>
      <c r="E7" s="17" t="s">
        <v>728</v>
      </c>
      <c r="F7" s="17" t="s">
        <v>436</v>
      </c>
      <c r="G7" s="17" t="s">
        <v>436</v>
      </c>
      <c r="H7" s="33" t="s">
        <v>437</v>
      </c>
      <c r="I7" s="48" t="s">
        <v>710</v>
      </c>
    </row>
    <row r="8" spans="1:10" s="17" customFormat="1" x14ac:dyDescent="0.3">
      <c r="A8" s="17" t="s">
        <v>1418</v>
      </c>
      <c r="B8" s="17" t="s">
        <v>59</v>
      </c>
      <c r="C8" s="17" t="s">
        <v>962</v>
      </c>
      <c r="D8" s="17">
        <v>15.4</v>
      </c>
      <c r="E8" s="17" t="s">
        <v>706</v>
      </c>
      <c r="F8" s="17" t="s">
        <v>441</v>
      </c>
      <c r="G8" s="17" t="s">
        <v>440</v>
      </c>
      <c r="H8" s="33" t="s">
        <v>437</v>
      </c>
      <c r="I8" s="48"/>
    </row>
    <row r="9" spans="1:10" s="17" customFormat="1" x14ac:dyDescent="0.3">
      <c r="A9" s="17" t="s">
        <v>1418</v>
      </c>
      <c r="B9" s="17" t="s">
        <v>59</v>
      </c>
      <c r="C9" s="17" t="s">
        <v>956</v>
      </c>
      <c r="D9" s="17">
        <v>13.65</v>
      </c>
      <c r="E9" s="17" t="s">
        <v>706</v>
      </c>
      <c r="F9" s="17" t="s">
        <v>441</v>
      </c>
      <c r="G9" s="17" t="s">
        <v>440</v>
      </c>
      <c r="H9" s="33" t="s">
        <v>437</v>
      </c>
      <c r="I9" s="48"/>
    </row>
    <row r="10" spans="1:10" s="17" customFormat="1" x14ac:dyDescent="0.3">
      <c r="A10" s="17" t="s">
        <v>1418</v>
      </c>
      <c r="B10" s="17" t="s">
        <v>59</v>
      </c>
      <c r="C10" s="17" t="s">
        <v>10</v>
      </c>
      <c r="D10" s="17">
        <v>7.8</v>
      </c>
      <c r="E10" s="17" t="s">
        <v>706</v>
      </c>
      <c r="F10" s="17" t="s">
        <v>441</v>
      </c>
      <c r="G10" s="17" t="s">
        <v>698</v>
      </c>
      <c r="H10" s="33" t="s">
        <v>437</v>
      </c>
      <c r="I10" s="48"/>
    </row>
    <row r="11" spans="1:10" s="17" customFormat="1" x14ac:dyDescent="0.3">
      <c r="A11" s="17" t="s">
        <v>1418</v>
      </c>
      <c r="B11" s="17" t="s">
        <v>59</v>
      </c>
      <c r="C11" s="17" t="s">
        <v>961</v>
      </c>
      <c r="D11" s="17">
        <v>2.25</v>
      </c>
      <c r="E11" s="17" t="s">
        <v>706</v>
      </c>
      <c r="F11" s="17" t="s">
        <v>441</v>
      </c>
      <c r="G11" s="17" t="s">
        <v>698</v>
      </c>
      <c r="H11" s="33" t="s">
        <v>437</v>
      </c>
      <c r="I11" s="48"/>
    </row>
    <row r="12" spans="1:10" s="17" customFormat="1" x14ac:dyDescent="0.3">
      <c r="A12" s="17" t="s">
        <v>1418</v>
      </c>
      <c r="B12" s="17" t="s">
        <v>59</v>
      </c>
      <c r="C12" s="17" t="s">
        <v>6</v>
      </c>
      <c r="D12" s="17">
        <v>10.75</v>
      </c>
      <c r="E12" s="17" t="s">
        <v>706</v>
      </c>
      <c r="F12" s="17" t="s">
        <v>441</v>
      </c>
      <c r="G12" s="17" t="s">
        <v>698</v>
      </c>
      <c r="H12" s="33" t="s">
        <v>437</v>
      </c>
      <c r="I12" s="48"/>
    </row>
    <row r="13" spans="1:10" s="17" customFormat="1" x14ac:dyDescent="0.3">
      <c r="A13" s="17" t="s">
        <v>1418</v>
      </c>
      <c r="B13" s="17" t="s">
        <v>59</v>
      </c>
      <c r="C13" s="17" t="s">
        <v>963</v>
      </c>
      <c r="D13" s="17">
        <v>26.45</v>
      </c>
      <c r="E13" s="17" t="s">
        <v>706</v>
      </c>
      <c r="F13" s="17" t="s">
        <v>441</v>
      </c>
      <c r="G13" s="17" t="s">
        <v>440</v>
      </c>
      <c r="H13" s="33" t="s">
        <v>437</v>
      </c>
      <c r="I13" s="48"/>
    </row>
    <row r="14" spans="1:10" s="17" customFormat="1" x14ac:dyDescent="0.3">
      <c r="A14" s="17" t="s">
        <v>1418</v>
      </c>
      <c r="B14" s="17" t="s">
        <v>59</v>
      </c>
      <c r="C14" s="17" t="s">
        <v>964</v>
      </c>
      <c r="D14" s="17">
        <v>14.7</v>
      </c>
      <c r="E14" s="17" t="s">
        <v>708</v>
      </c>
      <c r="F14" s="17" t="s">
        <v>697</v>
      </c>
      <c r="G14" s="17" t="s">
        <v>697</v>
      </c>
      <c r="H14" s="33" t="s">
        <v>437</v>
      </c>
      <c r="I14" s="48"/>
    </row>
    <row r="15" spans="1:10" s="17" customFormat="1" x14ac:dyDescent="0.3">
      <c r="A15" s="17" t="s">
        <v>1418</v>
      </c>
      <c r="B15" s="17" t="s">
        <v>1271</v>
      </c>
      <c r="C15" s="17" t="s">
        <v>1273</v>
      </c>
      <c r="D15" s="17">
        <v>16.850000000000001</v>
      </c>
      <c r="E15" s="17" t="s">
        <v>708</v>
      </c>
      <c r="F15" s="17" t="s">
        <v>697</v>
      </c>
      <c r="G15" s="17" t="s">
        <v>697</v>
      </c>
      <c r="H15" s="33" t="s">
        <v>444</v>
      </c>
      <c r="I15" s="48"/>
    </row>
    <row r="16" spans="1:10" s="17" customFormat="1" x14ac:dyDescent="0.3">
      <c r="A16" s="17" t="s">
        <v>1418</v>
      </c>
      <c r="B16" s="17" t="s">
        <v>59</v>
      </c>
      <c r="C16" s="17" t="s">
        <v>52</v>
      </c>
      <c r="D16" s="17">
        <v>18.899999999999999</v>
      </c>
      <c r="E16" s="17" t="s">
        <v>708</v>
      </c>
      <c r="F16" s="17" t="s">
        <v>697</v>
      </c>
      <c r="G16" s="17" t="s">
        <v>697</v>
      </c>
      <c r="H16" s="33" t="s">
        <v>437</v>
      </c>
      <c r="I16" s="48"/>
    </row>
    <row r="17" spans="1:9" s="17" customFormat="1" x14ac:dyDescent="0.3">
      <c r="A17" s="17" t="s">
        <v>1418</v>
      </c>
      <c r="B17" s="17" t="s">
        <v>59</v>
      </c>
      <c r="C17" s="17" t="s">
        <v>965</v>
      </c>
      <c r="D17" s="17">
        <v>8.5500000000000007</v>
      </c>
      <c r="E17" s="17" t="s">
        <v>706</v>
      </c>
      <c r="F17" s="17" t="s">
        <v>441</v>
      </c>
      <c r="G17" s="17" t="s">
        <v>440</v>
      </c>
      <c r="H17" s="33" t="s">
        <v>437</v>
      </c>
      <c r="I17" s="48"/>
    </row>
    <row r="18" spans="1:9" s="17" customFormat="1" x14ac:dyDescent="0.3">
      <c r="A18" s="17" t="s">
        <v>1418</v>
      </c>
      <c r="B18" s="17" t="s">
        <v>59</v>
      </c>
      <c r="C18" s="17" t="s">
        <v>1244</v>
      </c>
      <c r="D18" s="17">
        <v>14.1</v>
      </c>
      <c r="E18" s="17" t="s">
        <v>706</v>
      </c>
      <c r="F18" s="17" t="s">
        <v>441</v>
      </c>
      <c r="G18" s="17" t="s">
        <v>440</v>
      </c>
      <c r="H18" s="33" t="s">
        <v>437</v>
      </c>
      <c r="I18" s="48"/>
    </row>
    <row r="19" spans="1:9" s="17" customFormat="1" x14ac:dyDescent="0.3">
      <c r="A19" s="17" t="s">
        <v>1418</v>
      </c>
      <c r="B19" s="17" t="s">
        <v>59</v>
      </c>
      <c r="C19" s="17" t="s">
        <v>966</v>
      </c>
      <c r="D19" s="17">
        <v>6.55</v>
      </c>
      <c r="E19" s="17" t="s">
        <v>415</v>
      </c>
      <c r="F19" s="17" t="s">
        <v>438</v>
      </c>
      <c r="G19" s="17" t="s">
        <v>438</v>
      </c>
      <c r="H19" s="33" t="s">
        <v>437</v>
      </c>
      <c r="I19" s="48"/>
    </row>
    <row r="20" spans="1:9" s="17" customFormat="1" x14ac:dyDescent="0.3">
      <c r="A20" s="17" t="s">
        <v>1418</v>
      </c>
      <c r="B20" s="17" t="s">
        <v>59</v>
      </c>
      <c r="C20" s="17" t="s">
        <v>1256</v>
      </c>
      <c r="D20" s="17">
        <v>60</v>
      </c>
      <c r="E20" s="17" t="s">
        <v>699</v>
      </c>
      <c r="F20" s="17" t="s">
        <v>438</v>
      </c>
      <c r="G20" s="17" t="s">
        <v>698</v>
      </c>
      <c r="H20" s="33" t="s">
        <v>437</v>
      </c>
      <c r="I20" s="48"/>
    </row>
    <row r="21" spans="1:9" s="17" customFormat="1" x14ac:dyDescent="0.3">
      <c r="A21" s="17" t="s">
        <v>1418</v>
      </c>
      <c r="B21" s="17" t="s">
        <v>1271</v>
      </c>
      <c r="C21" s="17" t="s">
        <v>313</v>
      </c>
      <c r="D21" s="17">
        <v>3.2</v>
      </c>
      <c r="E21" s="17" t="s">
        <v>416</v>
      </c>
      <c r="F21" s="17" t="s">
        <v>697</v>
      </c>
      <c r="G21" s="17" t="s">
        <v>697</v>
      </c>
      <c r="H21" s="17" t="s">
        <v>444</v>
      </c>
      <c r="I21" s="48"/>
    </row>
    <row r="22" spans="1:9" s="17" customFormat="1" x14ac:dyDescent="0.3">
      <c r="A22" s="17" t="s">
        <v>1418</v>
      </c>
      <c r="B22" s="17" t="s">
        <v>1271</v>
      </c>
      <c r="C22" s="17" t="s">
        <v>967</v>
      </c>
      <c r="D22" s="17">
        <v>9.6999999999999993</v>
      </c>
      <c r="E22" s="17" t="s">
        <v>706</v>
      </c>
      <c r="F22" s="17" t="s">
        <v>441</v>
      </c>
      <c r="G22" s="17" t="s">
        <v>440</v>
      </c>
      <c r="H22" s="17" t="s">
        <v>444</v>
      </c>
      <c r="I22" s="48"/>
    </row>
    <row r="23" spans="1:9" s="17" customFormat="1" x14ac:dyDescent="0.3">
      <c r="A23" s="17" t="s">
        <v>1418</v>
      </c>
      <c r="B23" s="17" t="s">
        <v>1271</v>
      </c>
      <c r="C23" s="17" t="s">
        <v>968</v>
      </c>
      <c r="D23" s="17">
        <v>12.85</v>
      </c>
      <c r="E23" s="17" t="s">
        <v>706</v>
      </c>
      <c r="F23" s="17" t="s">
        <v>441</v>
      </c>
      <c r="G23" s="17" t="s">
        <v>440</v>
      </c>
      <c r="H23" s="17" t="s">
        <v>444</v>
      </c>
      <c r="I23" s="48"/>
    </row>
    <row r="24" spans="1:9" s="17" customFormat="1" x14ac:dyDescent="0.3">
      <c r="A24" s="17" t="s">
        <v>1418</v>
      </c>
      <c r="B24" s="17" t="s">
        <v>1271</v>
      </c>
      <c r="C24" s="17" t="s">
        <v>1144</v>
      </c>
      <c r="D24" s="17">
        <v>14.85</v>
      </c>
      <c r="E24" s="16" t="s">
        <v>708</v>
      </c>
      <c r="F24" s="17" t="s">
        <v>697</v>
      </c>
      <c r="G24" s="17" t="s">
        <v>697</v>
      </c>
      <c r="H24" s="17" t="s">
        <v>444</v>
      </c>
      <c r="I24" s="48"/>
    </row>
    <row r="25" spans="1:9" s="17" customFormat="1" x14ac:dyDescent="0.3">
      <c r="A25" s="17" t="s">
        <v>1418</v>
      </c>
      <c r="B25" s="17" t="s">
        <v>1271</v>
      </c>
      <c r="C25" s="17" t="s">
        <v>1145</v>
      </c>
      <c r="D25" s="17">
        <v>14.85</v>
      </c>
      <c r="E25" s="16" t="s">
        <v>708</v>
      </c>
      <c r="F25" s="17" t="s">
        <v>697</v>
      </c>
      <c r="G25" s="17" t="s">
        <v>697</v>
      </c>
      <c r="H25" s="17" t="s">
        <v>444</v>
      </c>
      <c r="I25" s="48"/>
    </row>
    <row r="26" spans="1:9" s="17" customFormat="1" x14ac:dyDescent="0.3">
      <c r="A26" s="17" t="s">
        <v>1418</v>
      </c>
      <c r="B26" s="17" t="s">
        <v>1271</v>
      </c>
      <c r="C26" s="17" t="s">
        <v>1146</v>
      </c>
      <c r="D26" s="17">
        <v>14.85</v>
      </c>
      <c r="E26" s="16" t="s">
        <v>708</v>
      </c>
      <c r="F26" s="17" t="s">
        <v>697</v>
      </c>
      <c r="G26" s="17" t="s">
        <v>697</v>
      </c>
      <c r="H26" s="17" t="s">
        <v>444</v>
      </c>
      <c r="I26" s="48"/>
    </row>
    <row r="27" spans="1:9" s="17" customFormat="1" x14ac:dyDescent="0.3">
      <c r="A27" s="17" t="s">
        <v>1418</v>
      </c>
      <c r="B27" s="17" t="s">
        <v>1271</v>
      </c>
      <c r="C27" s="17" t="s">
        <v>1147</v>
      </c>
      <c r="D27" s="17">
        <v>14.85</v>
      </c>
      <c r="E27" s="16" t="s">
        <v>708</v>
      </c>
      <c r="F27" s="17" t="s">
        <v>697</v>
      </c>
      <c r="G27" s="17" t="s">
        <v>697</v>
      </c>
      <c r="H27" s="17" t="s">
        <v>444</v>
      </c>
      <c r="I27" s="48"/>
    </row>
    <row r="28" spans="1:9" s="17" customFormat="1" x14ac:dyDescent="0.3">
      <c r="A28" s="17" t="s">
        <v>1418</v>
      </c>
      <c r="B28" s="17" t="s">
        <v>1271</v>
      </c>
      <c r="C28" s="17" t="s">
        <v>969</v>
      </c>
      <c r="D28" s="17">
        <v>27</v>
      </c>
      <c r="E28" s="17" t="s">
        <v>1148</v>
      </c>
      <c r="F28" s="17" t="s">
        <v>441</v>
      </c>
      <c r="G28" s="17" t="s">
        <v>440</v>
      </c>
      <c r="H28" s="17" t="s">
        <v>444</v>
      </c>
      <c r="I28" s="48" t="s">
        <v>1135</v>
      </c>
    </row>
    <row r="29" spans="1:9" s="17" customFormat="1" x14ac:dyDescent="0.3">
      <c r="A29" s="17" t="s">
        <v>1418</v>
      </c>
      <c r="B29" s="17" t="s">
        <v>1271</v>
      </c>
      <c r="C29" s="17" t="s">
        <v>1476</v>
      </c>
      <c r="D29" s="17">
        <v>27</v>
      </c>
      <c r="E29" s="17" t="s">
        <v>708</v>
      </c>
      <c r="F29" s="17" t="s">
        <v>697</v>
      </c>
      <c r="G29" s="17" t="s">
        <v>697</v>
      </c>
      <c r="H29" s="17" t="s">
        <v>444</v>
      </c>
      <c r="I29" s="48"/>
    </row>
    <row r="30" spans="1:9" s="17" customFormat="1" x14ac:dyDescent="0.3">
      <c r="A30" s="17" t="s">
        <v>1418</v>
      </c>
      <c r="B30" s="17" t="s">
        <v>1271</v>
      </c>
      <c r="C30" s="17" t="s">
        <v>43</v>
      </c>
      <c r="D30" s="17">
        <v>16.2</v>
      </c>
      <c r="E30" s="17" t="s">
        <v>706</v>
      </c>
      <c r="F30" s="17" t="s">
        <v>441</v>
      </c>
      <c r="G30" s="17" t="s">
        <v>440</v>
      </c>
      <c r="H30" s="17" t="s">
        <v>444</v>
      </c>
      <c r="I30" s="48"/>
    </row>
    <row r="31" spans="1:9" s="17" customFormat="1" x14ac:dyDescent="0.3">
      <c r="A31" s="11" t="s">
        <v>1418</v>
      </c>
      <c r="B31" s="11" t="s">
        <v>1271</v>
      </c>
      <c r="C31" s="11" t="s">
        <v>1272</v>
      </c>
      <c r="D31" s="11">
        <v>13.65</v>
      </c>
      <c r="E31" s="11" t="s">
        <v>712</v>
      </c>
      <c r="F31" s="11" t="s">
        <v>697</v>
      </c>
      <c r="G31" s="11" t="s">
        <v>697</v>
      </c>
      <c r="H31" s="11" t="s">
        <v>444</v>
      </c>
      <c r="I31" s="47" t="s">
        <v>1142</v>
      </c>
    </row>
    <row r="32" spans="1:9" s="17" customFormat="1" x14ac:dyDescent="0.3">
      <c r="A32" s="17" t="s">
        <v>1418</v>
      </c>
      <c r="B32" s="17" t="s">
        <v>1271</v>
      </c>
      <c r="C32" s="17" t="s">
        <v>136</v>
      </c>
      <c r="D32" s="17">
        <v>18.7</v>
      </c>
      <c r="E32" s="17" t="s">
        <v>708</v>
      </c>
      <c r="F32" s="17" t="s">
        <v>697</v>
      </c>
      <c r="G32" s="17" t="s">
        <v>697</v>
      </c>
      <c r="H32" s="17" t="s">
        <v>444</v>
      </c>
      <c r="I32" s="48"/>
    </row>
    <row r="33" spans="1:10" s="17" customFormat="1" x14ac:dyDescent="0.3">
      <c r="A33" s="17" t="s">
        <v>1418</v>
      </c>
      <c r="B33" s="17" t="s">
        <v>1271</v>
      </c>
      <c r="C33" s="17" t="s">
        <v>970</v>
      </c>
      <c r="D33" s="17">
        <v>8.1999999999999993</v>
      </c>
      <c r="E33" s="17" t="s">
        <v>706</v>
      </c>
      <c r="F33" s="17" t="s">
        <v>441</v>
      </c>
      <c r="G33" s="17" t="s">
        <v>440</v>
      </c>
      <c r="H33" s="17" t="s">
        <v>444</v>
      </c>
      <c r="I33" s="48"/>
    </row>
    <row r="34" spans="1:10" s="17" customFormat="1" x14ac:dyDescent="0.3">
      <c r="A34" s="17" t="s">
        <v>1418</v>
      </c>
      <c r="B34" s="17" t="s">
        <v>1271</v>
      </c>
      <c r="C34" s="17" t="s">
        <v>971</v>
      </c>
      <c r="D34" s="17">
        <v>10.95</v>
      </c>
      <c r="E34" s="17" t="s">
        <v>706</v>
      </c>
      <c r="F34" s="17" t="s">
        <v>441</v>
      </c>
      <c r="G34" s="17" t="s">
        <v>440</v>
      </c>
      <c r="H34" s="17" t="s">
        <v>444</v>
      </c>
      <c r="I34" s="48"/>
    </row>
    <row r="35" spans="1:10" s="17" customFormat="1" x14ac:dyDescent="0.3">
      <c r="A35" s="17" t="s">
        <v>1418</v>
      </c>
      <c r="B35" s="17" t="s">
        <v>1271</v>
      </c>
      <c r="C35" s="17" t="s">
        <v>4</v>
      </c>
      <c r="D35" s="17">
        <v>7.65</v>
      </c>
      <c r="E35" s="17" t="s">
        <v>706</v>
      </c>
      <c r="F35" s="17" t="s">
        <v>441</v>
      </c>
      <c r="G35" s="17" t="s">
        <v>440</v>
      </c>
      <c r="H35" s="17" t="s">
        <v>444</v>
      </c>
      <c r="I35" s="48"/>
    </row>
    <row r="36" spans="1:10" s="17" customFormat="1" x14ac:dyDescent="0.3">
      <c r="A36" s="17" t="s">
        <v>1418</v>
      </c>
      <c r="B36" s="17" t="s">
        <v>1271</v>
      </c>
      <c r="C36" s="17" t="s">
        <v>972</v>
      </c>
      <c r="D36" s="17">
        <v>22.35</v>
      </c>
      <c r="E36" s="17" t="s">
        <v>708</v>
      </c>
      <c r="F36" s="17" t="s">
        <v>697</v>
      </c>
      <c r="G36" s="17" t="s">
        <v>697</v>
      </c>
      <c r="H36" s="17" t="s">
        <v>444</v>
      </c>
      <c r="I36" s="48"/>
    </row>
    <row r="37" spans="1:10" s="17" customFormat="1" x14ac:dyDescent="0.3">
      <c r="A37" s="17" t="s">
        <v>1418</v>
      </c>
      <c r="B37" s="17" t="s">
        <v>1271</v>
      </c>
      <c r="C37" s="17" t="s">
        <v>973</v>
      </c>
      <c r="D37" s="17">
        <v>10.1</v>
      </c>
      <c r="E37" s="16" t="s">
        <v>708</v>
      </c>
      <c r="F37" s="17" t="s">
        <v>697</v>
      </c>
      <c r="G37" s="17" t="s">
        <v>697</v>
      </c>
      <c r="H37" s="17" t="s">
        <v>444</v>
      </c>
      <c r="I37" s="48"/>
    </row>
    <row r="38" spans="1:10" s="17" customFormat="1" x14ac:dyDescent="0.3">
      <c r="A38" s="17" t="s">
        <v>1418</v>
      </c>
      <c r="B38" s="17" t="s">
        <v>1271</v>
      </c>
      <c r="C38" s="17" t="s">
        <v>974</v>
      </c>
      <c r="D38" s="17">
        <v>11.9</v>
      </c>
      <c r="E38" s="16" t="s">
        <v>708</v>
      </c>
      <c r="F38" s="17" t="s">
        <v>697</v>
      </c>
      <c r="G38" s="17" t="s">
        <v>697</v>
      </c>
      <c r="H38" s="17" t="s">
        <v>444</v>
      </c>
      <c r="I38" s="48"/>
    </row>
    <row r="39" spans="1:10" s="17" customFormat="1" x14ac:dyDescent="0.3">
      <c r="A39" s="17" t="s">
        <v>1418</v>
      </c>
      <c r="B39" s="17" t="s">
        <v>1271</v>
      </c>
      <c r="C39" s="17" t="s">
        <v>247</v>
      </c>
      <c r="D39" s="17">
        <f>90.5</f>
        <v>90.5</v>
      </c>
      <c r="E39" s="17" t="s">
        <v>705</v>
      </c>
      <c r="F39" s="17" t="s">
        <v>697</v>
      </c>
      <c r="G39" s="17" t="s">
        <v>698</v>
      </c>
      <c r="H39" s="17" t="s">
        <v>444</v>
      </c>
      <c r="I39" s="48"/>
    </row>
    <row r="40" spans="1:10" s="17" customFormat="1" x14ac:dyDescent="0.3">
      <c r="A40" s="17" t="s">
        <v>1418</v>
      </c>
      <c r="B40" s="17" t="s">
        <v>1271</v>
      </c>
      <c r="C40" s="17" t="s">
        <v>855</v>
      </c>
      <c r="D40" s="17">
        <v>13.7</v>
      </c>
      <c r="E40" s="17" t="s">
        <v>728</v>
      </c>
      <c r="F40" s="17" t="s">
        <v>697</v>
      </c>
      <c r="G40" s="17" t="s">
        <v>697</v>
      </c>
      <c r="H40" s="17" t="s">
        <v>444</v>
      </c>
      <c r="I40" s="48" t="s">
        <v>710</v>
      </c>
    </row>
    <row r="41" spans="1:10" s="16" customFormat="1" x14ac:dyDescent="0.3">
      <c r="A41" s="16" t="s">
        <v>1418</v>
      </c>
      <c r="B41" s="16" t="s">
        <v>1270</v>
      </c>
      <c r="C41" s="16" t="s">
        <v>10</v>
      </c>
      <c r="D41" s="16">
        <v>9.14</v>
      </c>
      <c r="E41" s="17" t="s">
        <v>706</v>
      </c>
      <c r="F41" s="17" t="s">
        <v>441</v>
      </c>
      <c r="G41" s="17" t="s">
        <v>698</v>
      </c>
      <c r="H41" s="33" t="s">
        <v>437</v>
      </c>
      <c r="I41" s="43"/>
    </row>
    <row r="42" spans="1:10" s="16" customFormat="1" x14ac:dyDescent="0.3">
      <c r="A42" s="16" t="s">
        <v>1418</v>
      </c>
      <c r="B42" s="16" t="s">
        <v>1270</v>
      </c>
      <c r="C42" s="16" t="s">
        <v>313</v>
      </c>
      <c r="D42" s="16">
        <v>2.6</v>
      </c>
      <c r="E42" s="17" t="s">
        <v>416</v>
      </c>
      <c r="F42" s="17" t="s">
        <v>436</v>
      </c>
      <c r="G42" s="17" t="s">
        <v>436</v>
      </c>
      <c r="H42" s="33" t="s">
        <v>437</v>
      </c>
      <c r="I42" s="43"/>
    </row>
    <row r="43" spans="1:10" s="16" customFormat="1" x14ac:dyDescent="0.3">
      <c r="A43" s="16" t="s">
        <v>1418</v>
      </c>
      <c r="B43" s="16" t="s">
        <v>1270</v>
      </c>
      <c r="C43" s="16" t="s">
        <v>247</v>
      </c>
      <c r="D43" s="16">
        <f>85.05</f>
        <v>85.05</v>
      </c>
      <c r="E43" s="16" t="s">
        <v>705</v>
      </c>
      <c r="F43" s="17" t="s">
        <v>436</v>
      </c>
      <c r="G43" s="17" t="s">
        <v>698</v>
      </c>
      <c r="H43" s="33" t="s">
        <v>437</v>
      </c>
      <c r="I43" s="43"/>
    </row>
    <row r="44" spans="1:10" x14ac:dyDescent="0.3">
      <c r="A44" s="16" t="s">
        <v>1419</v>
      </c>
      <c r="B44" s="16" t="s">
        <v>975</v>
      </c>
      <c r="C44" s="16" t="s">
        <v>379</v>
      </c>
      <c r="D44" s="16">
        <v>11.75</v>
      </c>
      <c r="E44" s="17" t="s">
        <v>706</v>
      </c>
      <c r="F44" s="17" t="s">
        <v>441</v>
      </c>
      <c r="G44" s="17" t="s">
        <v>440</v>
      </c>
      <c r="H44" s="33" t="s">
        <v>437</v>
      </c>
      <c r="I44" s="43"/>
      <c r="J44" s="1"/>
    </row>
    <row r="45" spans="1:10" x14ac:dyDescent="0.3">
      <c r="A45" s="16" t="s">
        <v>1419</v>
      </c>
      <c r="B45" s="16" t="s">
        <v>975</v>
      </c>
      <c r="C45" s="16" t="s">
        <v>252</v>
      </c>
      <c r="D45" s="16">
        <v>18.8</v>
      </c>
      <c r="E45" s="17" t="s">
        <v>1148</v>
      </c>
      <c r="F45" s="17" t="s">
        <v>441</v>
      </c>
      <c r="G45" s="17" t="s">
        <v>440</v>
      </c>
      <c r="H45" s="33" t="s">
        <v>437</v>
      </c>
      <c r="I45" s="48" t="s">
        <v>1135</v>
      </c>
      <c r="J45" s="1"/>
    </row>
    <row r="46" spans="1:10" x14ac:dyDescent="0.3">
      <c r="A46" s="16" t="s">
        <v>1419</v>
      </c>
      <c r="B46" s="16" t="s">
        <v>975</v>
      </c>
      <c r="C46" s="16" t="s">
        <v>66</v>
      </c>
      <c r="D46" s="16">
        <v>16.8</v>
      </c>
      <c r="E46" s="16" t="s">
        <v>1014</v>
      </c>
      <c r="F46" s="17" t="s">
        <v>697</v>
      </c>
      <c r="G46" s="17" t="s">
        <v>697</v>
      </c>
      <c r="H46" s="33" t="s">
        <v>437</v>
      </c>
      <c r="I46" s="43"/>
      <c r="J46" s="1"/>
    </row>
    <row r="47" spans="1:10" s="14" customFormat="1" x14ac:dyDescent="0.3">
      <c r="A47" s="13" t="s">
        <v>1419</v>
      </c>
      <c r="B47" s="13" t="s">
        <v>975</v>
      </c>
      <c r="C47" s="13" t="s">
        <v>1259</v>
      </c>
      <c r="D47" s="13">
        <v>20.2</v>
      </c>
      <c r="E47" s="13" t="s">
        <v>728</v>
      </c>
      <c r="F47" s="11" t="s">
        <v>436</v>
      </c>
      <c r="G47" s="11" t="s">
        <v>436</v>
      </c>
      <c r="H47" s="34" t="s">
        <v>437</v>
      </c>
      <c r="I47" s="48" t="s">
        <v>1135</v>
      </c>
    </row>
    <row r="48" spans="1:10" x14ac:dyDescent="0.3">
      <c r="A48" s="16" t="s">
        <v>1419</v>
      </c>
      <c r="B48" s="16" t="s">
        <v>975</v>
      </c>
      <c r="C48" s="16" t="s">
        <v>6</v>
      </c>
      <c r="D48" s="16">
        <v>11</v>
      </c>
      <c r="E48" s="17" t="s">
        <v>706</v>
      </c>
      <c r="F48" s="17" t="s">
        <v>441</v>
      </c>
      <c r="G48" s="17" t="s">
        <v>698</v>
      </c>
      <c r="H48" s="33" t="s">
        <v>437</v>
      </c>
      <c r="I48" s="43"/>
      <c r="J48" s="1"/>
    </row>
    <row r="49" spans="1:10" x14ac:dyDescent="0.3">
      <c r="A49" s="16" t="s">
        <v>1419</v>
      </c>
      <c r="B49" s="16" t="s">
        <v>975</v>
      </c>
      <c r="C49" s="16" t="s">
        <v>25</v>
      </c>
      <c r="D49" s="16">
        <v>10.35</v>
      </c>
      <c r="E49" s="17" t="s">
        <v>706</v>
      </c>
      <c r="F49" s="17" t="s">
        <v>441</v>
      </c>
      <c r="G49" s="17" t="s">
        <v>440</v>
      </c>
      <c r="H49" s="33" t="s">
        <v>437</v>
      </c>
      <c r="I49" s="43"/>
      <c r="J49" s="1"/>
    </row>
    <row r="50" spans="1:10" x14ac:dyDescent="0.3">
      <c r="A50" s="16" t="s">
        <v>1419</v>
      </c>
      <c r="B50" s="16" t="s">
        <v>975</v>
      </c>
      <c r="C50" s="16" t="s">
        <v>933</v>
      </c>
      <c r="D50" s="16">
        <v>17.600000000000001</v>
      </c>
      <c r="E50" s="17" t="s">
        <v>706</v>
      </c>
      <c r="F50" s="17" t="s">
        <v>441</v>
      </c>
      <c r="G50" s="17" t="s">
        <v>440</v>
      </c>
      <c r="H50" s="33" t="s">
        <v>437</v>
      </c>
      <c r="I50" s="43"/>
      <c r="J50" s="1"/>
    </row>
    <row r="51" spans="1:10" x14ac:dyDescent="0.3">
      <c r="A51" s="16" t="s">
        <v>1419</v>
      </c>
      <c r="B51" s="16" t="s">
        <v>975</v>
      </c>
      <c r="C51" s="16" t="s">
        <v>8</v>
      </c>
      <c r="D51" s="16">
        <v>2.7</v>
      </c>
      <c r="E51" s="17" t="s">
        <v>416</v>
      </c>
      <c r="F51" s="17" t="s">
        <v>436</v>
      </c>
      <c r="G51" s="17" t="s">
        <v>436</v>
      </c>
      <c r="H51" s="33" t="s">
        <v>437</v>
      </c>
      <c r="I51" s="43"/>
      <c r="J51" s="1"/>
    </row>
    <row r="52" spans="1:10" s="14" customFormat="1" x14ac:dyDescent="0.3">
      <c r="A52" s="16" t="s">
        <v>1419</v>
      </c>
      <c r="B52" s="16" t="s">
        <v>975</v>
      </c>
      <c r="C52" s="16" t="s">
        <v>10</v>
      </c>
      <c r="D52" s="16">
        <v>9.4</v>
      </c>
      <c r="E52" s="17" t="s">
        <v>706</v>
      </c>
      <c r="F52" s="17" t="s">
        <v>441</v>
      </c>
      <c r="G52" s="17" t="s">
        <v>698</v>
      </c>
      <c r="H52" s="33" t="s">
        <v>437</v>
      </c>
      <c r="I52" s="43"/>
    </row>
    <row r="53" spans="1:10" s="14" customFormat="1" x14ac:dyDescent="0.3">
      <c r="A53" s="16" t="s">
        <v>1419</v>
      </c>
      <c r="B53" s="16" t="s">
        <v>975</v>
      </c>
      <c r="C53" s="16" t="s">
        <v>1258</v>
      </c>
      <c r="D53" s="16">
        <f>70.65+27.45</f>
        <v>98.100000000000009</v>
      </c>
      <c r="E53" s="16" t="s">
        <v>705</v>
      </c>
      <c r="F53" s="17" t="s">
        <v>436</v>
      </c>
      <c r="G53" s="17" t="s">
        <v>698</v>
      </c>
      <c r="H53" s="33" t="s">
        <v>437</v>
      </c>
      <c r="I53" s="43"/>
    </row>
    <row r="54" spans="1:10" s="14" customFormat="1" x14ac:dyDescent="0.3">
      <c r="A54" s="16" t="s">
        <v>1419</v>
      </c>
      <c r="B54" s="16" t="s">
        <v>975</v>
      </c>
      <c r="C54" s="16" t="s">
        <v>976</v>
      </c>
      <c r="D54" s="16">
        <v>4</v>
      </c>
      <c r="E54" s="16" t="s">
        <v>708</v>
      </c>
      <c r="F54" s="17" t="s">
        <v>436</v>
      </c>
      <c r="G54" s="17" t="s">
        <v>436</v>
      </c>
      <c r="H54" s="33" t="s">
        <v>437</v>
      </c>
      <c r="I54" s="43"/>
    </row>
    <row r="55" spans="1:10" s="16" customFormat="1" x14ac:dyDescent="0.3">
      <c r="A55" s="16" t="s">
        <v>1419</v>
      </c>
      <c r="B55" s="16" t="s">
        <v>975</v>
      </c>
      <c r="C55" s="16" t="s">
        <v>958</v>
      </c>
      <c r="D55" s="16">
        <v>2.95</v>
      </c>
      <c r="E55" s="17" t="s">
        <v>415</v>
      </c>
      <c r="F55" s="17" t="s">
        <v>438</v>
      </c>
      <c r="G55" s="17" t="s">
        <v>438</v>
      </c>
      <c r="H55" s="33" t="s">
        <v>437</v>
      </c>
      <c r="I55" s="43"/>
    </row>
    <row r="56" spans="1:10" s="16" customFormat="1" x14ac:dyDescent="0.3">
      <c r="A56" s="16" t="s">
        <v>1419</v>
      </c>
      <c r="B56" s="16" t="s">
        <v>975</v>
      </c>
      <c r="C56" s="16" t="s">
        <v>959</v>
      </c>
      <c r="D56" s="16">
        <v>3</v>
      </c>
      <c r="E56" s="17" t="s">
        <v>415</v>
      </c>
      <c r="F56" s="17" t="s">
        <v>438</v>
      </c>
      <c r="G56" s="17" t="s">
        <v>438</v>
      </c>
      <c r="H56" s="33" t="s">
        <v>437</v>
      </c>
      <c r="I56" s="43"/>
    </row>
    <row r="57" spans="1:10" s="16" customFormat="1" x14ac:dyDescent="0.3">
      <c r="A57" s="16" t="s">
        <v>1419</v>
      </c>
      <c r="B57" s="16" t="s">
        <v>975</v>
      </c>
      <c r="C57" s="16" t="s">
        <v>1257</v>
      </c>
      <c r="D57" s="16">
        <v>40.6</v>
      </c>
      <c r="E57" s="16" t="s">
        <v>699</v>
      </c>
      <c r="F57" s="17" t="s">
        <v>438</v>
      </c>
      <c r="G57" s="17" t="s">
        <v>698</v>
      </c>
      <c r="H57" s="33" t="s">
        <v>437</v>
      </c>
      <c r="I57" s="43"/>
    </row>
    <row r="58" spans="1:10" s="16" customFormat="1" x14ac:dyDescent="0.3">
      <c r="A58" s="16" t="s">
        <v>1420</v>
      </c>
      <c r="B58" s="16" t="s">
        <v>1143</v>
      </c>
      <c r="C58" s="16" t="s">
        <v>942</v>
      </c>
      <c r="D58" s="16">
        <v>61.05</v>
      </c>
      <c r="E58" s="16" t="s">
        <v>699</v>
      </c>
      <c r="F58" s="17" t="s">
        <v>438</v>
      </c>
      <c r="G58" s="17" t="s">
        <v>698</v>
      </c>
      <c r="H58" s="33" t="s">
        <v>437</v>
      </c>
      <c r="I58" s="43"/>
    </row>
    <row r="59" spans="1:10" s="16" customFormat="1" x14ac:dyDescent="0.3">
      <c r="A59" s="16" t="s">
        <v>1420</v>
      </c>
      <c r="B59" s="16" t="s">
        <v>1143</v>
      </c>
      <c r="C59" s="16" t="s">
        <v>943</v>
      </c>
      <c r="D59" s="16">
        <v>70.150000000000006</v>
      </c>
      <c r="E59" s="16" t="s">
        <v>699</v>
      </c>
      <c r="F59" s="17" t="s">
        <v>438</v>
      </c>
      <c r="G59" s="17" t="s">
        <v>698</v>
      </c>
      <c r="H59" s="33" t="s">
        <v>437</v>
      </c>
      <c r="I59" s="43"/>
    </row>
    <row r="60" spans="1:10" s="16" customFormat="1" x14ac:dyDescent="0.3">
      <c r="A60" s="16" t="s">
        <v>1420</v>
      </c>
      <c r="B60" s="16" t="s">
        <v>1143</v>
      </c>
      <c r="C60" s="16" t="s">
        <v>960</v>
      </c>
      <c r="D60" s="16">
        <v>35.9</v>
      </c>
      <c r="E60" s="16" t="s">
        <v>699</v>
      </c>
      <c r="F60" s="17" t="s">
        <v>438</v>
      </c>
      <c r="G60" s="17" t="s">
        <v>698</v>
      </c>
      <c r="H60" s="33" t="s">
        <v>437</v>
      </c>
      <c r="I60" s="43"/>
    </row>
    <row r="61" spans="1:10" s="16" customFormat="1" x14ac:dyDescent="0.3">
      <c r="A61" s="16" t="s">
        <v>1420</v>
      </c>
      <c r="B61" s="16" t="s">
        <v>1143</v>
      </c>
      <c r="C61" s="16" t="s">
        <v>941</v>
      </c>
      <c r="D61" s="16">
        <v>2</v>
      </c>
      <c r="E61" s="16" t="s">
        <v>708</v>
      </c>
      <c r="F61" s="17" t="s">
        <v>436</v>
      </c>
      <c r="G61" s="16" t="s">
        <v>698</v>
      </c>
      <c r="H61" s="33" t="s">
        <v>437</v>
      </c>
      <c r="I61" s="43"/>
    </row>
    <row r="62" spans="1:10" x14ac:dyDescent="0.3">
      <c r="A62" s="14" t="s">
        <v>1445</v>
      </c>
      <c r="B62" s="1" t="s">
        <v>69</v>
      </c>
      <c r="C62" s="1" t="s">
        <v>4</v>
      </c>
      <c r="D62" s="1">
        <v>15.35</v>
      </c>
      <c r="E62" s="17" t="s">
        <v>706</v>
      </c>
      <c r="F62" s="17" t="s">
        <v>441</v>
      </c>
      <c r="G62" s="17" t="s">
        <v>440</v>
      </c>
      <c r="H62" s="33" t="s">
        <v>437</v>
      </c>
      <c r="I62" s="44"/>
      <c r="J62" s="1"/>
    </row>
    <row r="63" spans="1:10" s="16" customFormat="1" x14ac:dyDescent="0.3">
      <c r="A63" s="16" t="s">
        <v>1445</v>
      </c>
      <c r="B63" s="16" t="s">
        <v>69</v>
      </c>
      <c r="C63" s="16" t="s">
        <v>947</v>
      </c>
      <c r="D63" s="16">
        <v>4.6500000000000004</v>
      </c>
      <c r="E63" s="16" t="s">
        <v>705</v>
      </c>
      <c r="F63" s="17" t="s">
        <v>436</v>
      </c>
      <c r="G63" s="16" t="s">
        <v>698</v>
      </c>
      <c r="H63" s="33" t="s">
        <v>437</v>
      </c>
      <c r="I63" s="43"/>
    </row>
    <row r="64" spans="1:10" s="14" customFormat="1" x14ac:dyDescent="0.3">
      <c r="A64" s="14" t="s">
        <v>1445</v>
      </c>
      <c r="B64" s="14" t="s">
        <v>69</v>
      </c>
      <c r="C64" s="14" t="s">
        <v>72</v>
      </c>
      <c r="D64" s="14">
        <v>4</v>
      </c>
      <c r="E64" s="17" t="s">
        <v>416</v>
      </c>
      <c r="F64" s="17" t="s">
        <v>436</v>
      </c>
      <c r="G64" s="17" t="s">
        <v>436</v>
      </c>
      <c r="H64" s="33" t="s">
        <v>437</v>
      </c>
      <c r="I64" s="44"/>
    </row>
    <row r="65" spans="1:10" s="14" customFormat="1" x14ac:dyDescent="0.3">
      <c r="A65" s="14" t="s">
        <v>1445</v>
      </c>
      <c r="B65" s="14" t="s">
        <v>69</v>
      </c>
      <c r="C65" s="14" t="s">
        <v>319</v>
      </c>
      <c r="D65" s="14">
        <v>12.2</v>
      </c>
      <c r="E65" s="17" t="s">
        <v>706</v>
      </c>
      <c r="F65" s="17" t="s">
        <v>441</v>
      </c>
      <c r="G65" s="17" t="s">
        <v>440</v>
      </c>
      <c r="H65" s="33" t="s">
        <v>437</v>
      </c>
      <c r="I65" s="44"/>
    </row>
    <row r="66" spans="1:10" s="14" customFormat="1" x14ac:dyDescent="0.3">
      <c r="A66" s="14" t="s">
        <v>1445</v>
      </c>
      <c r="B66" s="14" t="s">
        <v>69</v>
      </c>
      <c r="C66" s="14" t="s">
        <v>1260</v>
      </c>
      <c r="D66" s="14">
        <v>4.0999999999999996</v>
      </c>
      <c r="E66" s="17" t="s">
        <v>706</v>
      </c>
      <c r="F66" s="17" t="s">
        <v>441</v>
      </c>
      <c r="G66" s="17" t="s">
        <v>698</v>
      </c>
      <c r="H66" s="33" t="s">
        <v>437</v>
      </c>
      <c r="I66" s="44"/>
    </row>
    <row r="67" spans="1:10" x14ac:dyDescent="0.3">
      <c r="A67" s="14" t="s">
        <v>1445</v>
      </c>
      <c r="B67" s="14" t="s">
        <v>69</v>
      </c>
      <c r="C67" s="1" t="s">
        <v>70</v>
      </c>
      <c r="D67" s="1">
        <v>12.5</v>
      </c>
      <c r="E67" s="1" t="s">
        <v>708</v>
      </c>
      <c r="F67" s="17" t="s">
        <v>436</v>
      </c>
      <c r="G67" s="17" t="s">
        <v>436</v>
      </c>
      <c r="H67" s="33" t="s">
        <v>437</v>
      </c>
      <c r="I67" s="42"/>
      <c r="J67" s="1"/>
    </row>
    <row r="68" spans="1:10" x14ac:dyDescent="0.3">
      <c r="A68" s="14" t="s">
        <v>1445</v>
      </c>
      <c r="B68" s="1" t="s">
        <v>69</v>
      </c>
      <c r="C68" s="6" t="s">
        <v>71</v>
      </c>
      <c r="D68" s="6">
        <f>93.5</f>
        <v>93.5</v>
      </c>
      <c r="E68" s="1" t="s">
        <v>705</v>
      </c>
      <c r="F68" s="17" t="s">
        <v>436</v>
      </c>
      <c r="G68" s="17" t="s">
        <v>698</v>
      </c>
      <c r="H68" s="33" t="s">
        <v>437</v>
      </c>
      <c r="I68" s="44"/>
      <c r="J68" s="1"/>
    </row>
    <row r="69" spans="1:10" x14ac:dyDescent="0.3">
      <c r="A69" s="8" t="s">
        <v>1445</v>
      </c>
      <c r="B69" s="8" t="s">
        <v>68</v>
      </c>
      <c r="C69" s="8" t="s">
        <v>1194</v>
      </c>
      <c r="D69" s="8">
        <v>12.65</v>
      </c>
      <c r="E69" s="8" t="s">
        <v>708</v>
      </c>
      <c r="F69" s="17" t="s">
        <v>697</v>
      </c>
      <c r="G69" s="17" t="s">
        <v>697</v>
      </c>
      <c r="H69" s="34" t="s">
        <v>437</v>
      </c>
      <c r="I69" s="44"/>
      <c r="J69" s="1"/>
    </row>
    <row r="70" spans="1:10" s="14" customFormat="1" x14ac:dyDescent="0.3">
      <c r="A70" s="8" t="s">
        <v>1445</v>
      </c>
      <c r="B70" s="8" t="s">
        <v>68</v>
      </c>
      <c r="C70" s="8" t="s">
        <v>1195</v>
      </c>
      <c r="D70" s="8">
        <v>2</v>
      </c>
      <c r="E70" s="8" t="s">
        <v>416</v>
      </c>
      <c r="F70" s="11" t="s">
        <v>436</v>
      </c>
      <c r="G70" s="11" t="s">
        <v>436</v>
      </c>
      <c r="H70" s="34" t="s">
        <v>437</v>
      </c>
      <c r="I70" s="44"/>
    </row>
    <row r="71" spans="1:10" x14ac:dyDescent="0.3">
      <c r="A71" s="14" t="s">
        <v>1445</v>
      </c>
      <c r="B71" s="1" t="s">
        <v>68</v>
      </c>
      <c r="C71" s="1" t="s">
        <v>944</v>
      </c>
      <c r="D71" s="1">
        <v>32.9</v>
      </c>
      <c r="E71" s="17" t="s">
        <v>706</v>
      </c>
      <c r="F71" s="17" t="s">
        <v>441</v>
      </c>
      <c r="G71" s="17" t="s">
        <v>440</v>
      </c>
      <c r="H71" s="33" t="s">
        <v>437</v>
      </c>
      <c r="I71" s="44"/>
      <c r="J71" s="1"/>
    </row>
    <row r="72" spans="1:10" x14ac:dyDescent="0.3">
      <c r="A72" s="8" t="s">
        <v>1445</v>
      </c>
      <c r="B72" s="8" t="s">
        <v>68</v>
      </c>
      <c r="C72" s="8" t="s">
        <v>945</v>
      </c>
      <c r="D72" s="8">
        <v>20.5</v>
      </c>
      <c r="E72" s="8" t="s">
        <v>728</v>
      </c>
      <c r="F72" s="8" t="s">
        <v>436</v>
      </c>
      <c r="G72" s="8" t="s">
        <v>436</v>
      </c>
      <c r="H72" s="34" t="s">
        <v>437</v>
      </c>
      <c r="I72" s="48" t="s">
        <v>710</v>
      </c>
      <c r="J72" s="1"/>
    </row>
    <row r="73" spans="1:10" s="14" customFormat="1" x14ac:dyDescent="0.3">
      <c r="A73" s="8" t="s">
        <v>1445</v>
      </c>
      <c r="B73" s="8" t="s">
        <v>68</v>
      </c>
      <c r="C73" s="8" t="s">
        <v>916</v>
      </c>
      <c r="D73" s="8">
        <v>2.0499999999999998</v>
      </c>
      <c r="E73" s="8" t="s">
        <v>416</v>
      </c>
      <c r="F73" s="8" t="s">
        <v>436</v>
      </c>
      <c r="G73" s="8" t="s">
        <v>436</v>
      </c>
      <c r="H73" s="34" t="s">
        <v>437</v>
      </c>
      <c r="I73" s="55" t="s">
        <v>1390</v>
      </c>
    </row>
    <row r="74" spans="1:10" x14ac:dyDescent="0.3">
      <c r="A74" s="14" t="s">
        <v>1445</v>
      </c>
      <c r="B74" s="1" t="s">
        <v>68</v>
      </c>
      <c r="C74" s="1" t="s">
        <v>73</v>
      </c>
      <c r="D74" s="1">
        <v>22.05</v>
      </c>
      <c r="E74" s="17" t="s">
        <v>706</v>
      </c>
      <c r="F74" s="17" t="s">
        <v>441</v>
      </c>
      <c r="G74" s="17" t="s">
        <v>440</v>
      </c>
      <c r="H74" s="33" t="s">
        <v>437</v>
      </c>
      <c r="I74" s="44"/>
      <c r="J74" s="1"/>
    </row>
    <row r="75" spans="1:10" x14ac:dyDescent="0.3">
      <c r="A75" s="14" t="s">
        <v>1445</v>
      </c>
      <c r="B75" s="1" t="s">
        <v>68</v>
      </c>
      <c r="C75" s="1" t="s">
        <v>74</v>
      </c>
      <c r="D75" s="1">
        <v>14.65</v>
      </c>
      <c r="E75" s="17" t="s">
        <v>706</v>
      </c>
      <c r="F75" s="17" t="s">
        <v>441</v>
      </c>
      <c r="G75" s="17" t="s">
        <v>440</v>
      </c>
      <c r="H75" s="33" t="s">
        <v>437</v>
      </c>
      <c r="I75" s="44"/>
      <c r="J75" s="1"/>
    </row>
    <row r="76" spans="1:10" x14ac:dyDescent="0.3">
      <c r="A76" s="14" t="s">
        <v>1445</v>
      </c>
      <c r="B76" s="1" t="s">
        <v>68</v>
      </c>
      <c r="C76" s="1" t="s">
        <v>23</v>
      </c>
      <c r="D76" s="1">
        <v>15.45</v>
      </c>
      <c r="E76" s="17" t="s">
        <v>706</v>
      </c>
      <c r="F76" s="17" t="s">
        <v>441</v>
      </c>
      <c r="G76" s="17" t="s">
        <v>440</v>
      </c>
      <c r="H76" s="33" t="s">
        <v>437</v>
      </c>
      <c r="I76" s="44"/>
      <c r="J76" s="1"/>
    </row>
    <row r="77" spans="1:10" x14ac:dyDescent="0.3">
      <c r="A77" s="14" t="s">
        <v>1445</v>
      </c>
      <c r="B77" s="1" t="s">
        <v>68</v>
      </c>
      <c r="C77" s="1" t="s">
        <v>10</v>
      </c>
      <c r="D77" s="1">
        <v>7.8</v>
      </c>
      <c r="E77" s="17" t="s">
        <v>706</v>
      </c>
      <c r="F77" s="17" t="s">
        <v>441</v>
      </c>
      <c r="G77" s="17" t="s">
        <v>698</v>
      </c>
      <c r="H77" s="33" t="s">
        <v>437</v>
      </c>
      <c r="I77" s="44"/>
      <c r="J77" s="1"/>
    </row>
    <row r="78" spans="1:10" s="16" customFormat="1" x14ac:dyDescent="0.3">
      <c r="A78" s="16" t="s">
        <v>1445</v>
      </c>
      <c r="B78" s="16" t="s">
        <v>68</v>
      </c>
      <c r="C78" s="16" t="s">
        <v>74</v>
      </c>
      <c r="D78" s="16">
        <v>13.65</v>
      </c>
      <c r="E78" s="17" t="s">
        <v>706</v>
      </c>
      <c r="F78" s="17" t="s">
        <v>441</v>
      </c>
      <c r="G78" s="17" t="s">
        <v>440</v>
      </c>
      <c r="H78" s="33" t="s">
        <v>437</v>
      </c>
      <c r="I78" s="43"/>
    </row>
    <row r="79" spans="1:10" s="16" customFormat="1" x14ac:dyDescent="0.3">
      <c r="A79" s="16" t="s">
        <v>1445</v>
      </c>
      <c r="B79" s="16" t="s">
        <v>68</v>
      </c>
      <c r="C79" s="16" t="s">
        <v>41</v>
      </c>
      <c r="D79" s="16">
        <v>5.15</v>
      </c>
      <c r="E79" s="17" t="s">
        <v>728</v>
      </c>
      <c r="F79" s="17" t="s">
        <v>436</v>
      </c>
      <c r="G79" s="17" t="s">
        <v>436</v>
      </c>
      <c r="H79" s="33" t="s">
        <v>437</v>
      </c>
      <c r="I79" s="48" t="s">
        <v>710</v>
      </c>
    </row>
    <row r="80" spans="1:10" s="16" customFormat="1" x14ac:dyDescent="0.3">
      <c r="A80" s="16" t="s">
        <v>1445</v>
      </c>
      <c r="B80" s="16" t="s">
        <v>68</v>
      </c>
      <c r="C80" s="16" t="s">
        <v>74</v>
      </c>
      <c r="D80" s="16">
        <v>16.899999999999999</v>
      </c>
      <c r="E80" s="17" t="s">
        <v>706</v>
      </c>
      <c r="F80" s="17" t="s">
        <v>441</v>
      </c>
      <c r="G80" s="17" t="s">
        <v>440</v>
      </c>
      <c r="H80" s="33" t="s">
        <v>437</v>
      </c>
      <c r="I80" s="43"/>
    </row>
    <row r="81" spans="1:10" x14ac:dyDescent="0.3">
      <c r="A81" s="16" t="s">
        <v>1445</v>
      </c>
      <c r="B81" s="16" t="s">
        <v>68</v>
      </c>
      <c r="C81" s="1" t="s">
        <v>247</v>
      </c>
      <c r="D81" s="1">
        <f>87.45+83.75</f>
        <v>171.2</v>
      </c>
      <c r="E81" s="1" t="s">
        <v>705</v>
      </c>
      <c r="F81" s="17" t="s">
        <v>436</v>
      </c>
      <c r="G81" s="17" t="s">
        <v>698</v>
      </c>
      <c r="H81" s="33" t="s">
        <v>437</v>
      </c>
      <c r="I81" s="44"/>
      <c r="J81" s="1"/>
    </row>
    <row r="82" spans="1:10" x14ac:dyDescent="0.3">
      <c r="B82" s="14"/>
      <c r="C82" s="14"/>
      <c r="D82" s="14"/>
      <c r="E82" s="14"/>
      <c r="F82" s="14"/>
      <c r="G82" s="14"/>
      <c r="H82" s="14"/>
      <c r="I82" s="44"/>
      <c r="J82" s="1"/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M93"/>
  <sheetViews>
    <sheetView zoomScale="70" zoomScaleNormal="70" workbookViewId="0">
      <selection activeCell="G23" sqref="G23"/>
    </sheetView>
  </sheetViews>
  <sheetFormatPr baseColWidth="10" defaultColWidth="14.77734375" defaultRowHeight="14.4" x14ac:dyDescent="0.3"/>
  <cols>
    <col min="1" max="1" width="14.6640625" style="14" bestFit="1" customWidth="1"/>
    <col min="2" max="2" width="20" style="1" bestFit="1" customWidth="1"/>
    <col min="3" max="3" width="36.6640625" customWidth="1"/>
    <col min="4" max="4" width="16" style="1" bestFit="1" customWidth="1"/>
    <col min="5" max="5" width="25.5546875" style="1" customWidth="1"/>
    <col min="6" max="6" width="22.6640625" style="1" bestFit="1" customWidth="1"/>
    <col min="7" max="7" width="25.77734375" style="2" bestFit="1" customWidth="1"/>
    <col min="8" max="8" width="21.21875" style="2" bestFit="1" customWidth="1"/>
    <col min="9" max="9" width="20.21875" style="44" bestFit="1" customWidth="1"/>
    <col min="10" max="16384" width="14.77734375" style="1"/>
  </cols>
  <sheetData>
    <row r="1" spans="1:9" ht="30.6" x14ac:dyDescent="0.3">
      <c r="A1" s="14" t="s">
        <v>259</v>
      </c>
      <c r="B1" s="14" t="s">
        <v>1417</v>
      </c>
      <c r="C1" s="1" t="s">
        <v>7</v>
      </c>
      <c r="D1" s="1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4" t="s">
        <v>134</v>
      </c>
    </row>
    <row r="2" spans="1:9" x14ac:dyDescent="0.3">
      <c r="B2" s="1" t="s">
        <v>75</v>
      </c>
      <c r="C2" s="1" t="s">
        <v>925</v>
      </c>
      <c r="D2" s="1">
        <v>32.799999999999997</v>
      </c>
      <c r="E2" s="1" t="s">
        <v>717</v>
      </c>
      <c r="F2" s="1" t="s">
        <v>441</v>
      </c>
      <c r="G2" s="1" t="s">
        <v>440</v>
      </c>
      <c r="H2" s="14" t="s">
        <v>437</v>
      </c>
      <c r="I2" s="44" t="s">
        <v>710</v>
      </c>
    </row>
    <row r="3" spans="1:9" x14ac:dyDescent="0.3">
      <c r="A3" s="14" t="s">
        <v>1421</v>
      </c>
      <c r="B3" s="1" t="s">
        <v>75</v>
      </c>
      <c r="C3" s="1" t="s">
        <v>926</v>
      </c>
      <c r="D3" s="1">
        <v>6.2</v>
      </c>
      <c r="E3" s="1" t="s">
        <v>728</v>
      </c>
      <c r="F3" s="1" t="s">
        <v>436</v>
      </c>
      <c r="G3" s="14" t="s">
        <v>436</v>
      </c>
      <c r="H3" s="14" t="s">
        <v>437</v>
      </c>
      <c r="I3" s="48" t="s">
        <v>710</v>
      </c>
    </row>
    <row r="4" spans="1:9" s="14" customFormat="1" x14ac:dyDescent="0.3">
      <c r="A4" s="14" t="s">
        <v>1421</v>
      </c>
      <c r="B4" s="14" t="s">
        <v>75</v>
      </c>
      <c r="C4" s="14" t="s">
        <v>37</v>
      </c>
      <c r="D4" s="14">
        <v>13.65</v>
      </c>
      <c r="E4" s="14" t="s">
        <v>706</v>
      </c>
      <c r="F4" s="14" t="s">
        <v>441</v>
      </c>
      <c r="G4" s="14" t="s">
        <v>440</v>
      </c>
      <c r="H4" s="14" t="s">
        <v>437</v>
      </c>
      <c r="I4" s="42"/>
    </row>
    <row r="5" spans="1:9" x14ac:dyDescent="0.3">
      <c r="A5" s="14" t="s">
        <v>1421</v>
      </c>
      <c r="B5" s="1" t="s">
        <v>75</v>
      </c>
      <c r="C5" s="1" t="s">
        <v>25</v>
      </c>
      <c r="D5" s="1">
        <v>7.8</v>
      </c>
      <c r="E5" s="1" t="s">
        <v>706</v>
      </c>
      <c r="F5" s="1" t="s">
        <v>441</v>
      </c>
      <c r="G5" s="1" t="s">
        <v>440</v>
      </c>
      <c r="H5" s="14" t="s">
        <v>437</v>
      </c>
    </row>
    <row r="6" spans="1:9" x14ac:dyDescent="0.3">
      <c r="A6" s="14" t="s">
        <v>1421</v>
      </c>
      <c r="B6" s="1" t="s">
        <v>75</v>
      </c>
      <c r="C6" s="1" t="s">
        <v>927</v>
      </c>
      <c r="D6" s="1">
        <v>10.75</v>
      </c>
      <c r="E6" s="14" t="s">
        <v>706</v>
      </c>
      <c r="F6" s="14" t="s">
        <v>441</v>
      </c>
      <c r="G6" s="14" t="s">
        <v>698</v>
      </c>
      <c r="H6" s="14" t="s">
        <v>437</v>
      </c>
    </row>
    <row r="7" spans="1:9" s="14" customFormat="1" x14ac:dyDescent="0.3">
      <c r="A7" s="14" t="s">
        <v>1421</v>
      </c>
      <c r="B7" s="14" t="s">
        <v>75</v>
      </c>
      <c r="C7" s="14" t="s">
        <v>403</v>
      </c>
      <c r="D7" s="14">
        <v>24.05</v>
      </c>
      <c r="E7" s="14" t="s">
        <v>706</v>
      </c>
      <c r="F7" s="14" t="s">
        <v>441</v>
      </c>
      <c r="G7" s="14" t="s">
        <v>440</v>
      </c>
      <c r="H7" s="14" t="s">
        <v>437</v>
      </c>
      <c r="I7" s="44"/>
    </row>
    <row r="8" spans="1:9" s="14" customFormat="1" x14ac:dyDescent="0.3">
      <c r="A8" s="14" t="s">
        <v>1421</v>
      </c>
      <c r="B8" s="14" t="s">
        <v>75</v>
      </c>
      <c r="C8" s="14" t="s">
        <v>1277</v>
      </c>
      <c r="D8" s="14">
        <v>2.4</v>
      </c>
      <c r="E8" s="14" t="s">
        <v>706</v>
      </c>
      <c r="F8" s="14" t="s">
        <v>441</v>
      </c>
      <c r="G8" s="14" t="s">
        <v>698</v>
      </c>
      <c r="H8" s="14" t="s">
        <v>437</v>
      </c>
      <c r="I8" s="44"/>
    </row>
    <row r="9" spans="1:9" s="14" customFormat="1" x14ac:dyDescent="0.3">
      <c r="A9" s="14" t="s">
        <v>1421</v>
      </c>
      <c r="B9" s="14" t="s">
        <v>75</v>
      </c>
      <c r="C9" s="14" t="s">
        <v>122</v>
      </c>
      <c r="D9" s="14">
        <v>32.950000000000003</v>
      </c>
      <c r="E9" s="14" t="s">
        <v>708</v>
      </c>
      <c r="F9" s="14" t="s">
        <v>697</v>
      </c>
      <c r="G9" s="14" t="s">
        <v>697</v>
      </c>
      <c r="H9" s="14" t="s">
        <v>437</v>
      </c>
      <c r="I9" s="44"/>
    </row>
    <row r="10" spans="1:9" s="14" customFormat="1" x14ac:dyDescent="0.3">
      <c r="A10" s="14" t="s">
        <v>1421</v>
      </c>
      <c r="B10" s="14" t="s">
        <v>75</v>
      </c>
      <c r="C10" s="14" t="s">
        <v>928</v>
      </c>
      <c r="D10" s="14">
        <v>10.8</v>
      </c>
      <c r="E10" s="14" t="s">
        <v>706</v>
      </c>
      <c r="F10" s="14" t="s">
        <v>441</v>
      </c>
      <c r="G10" s="14" t="s">
        <v>440</v>
      </c>
      <c r="H10" s="14" t="s">
        <v>437</v>
      </c>
      <c r="I10" s="44"/>
    </row>
    <row r="11" spans="1:9" s="14" customFormat="1" x14ac:dyDescent="0.3">
      <c r="A11" s="14" t="s">
        <v>1421</v>
      </c>
      <c r="B11" s="8" t="s">
        <v>75</v>
      </c>
      <c r="C11" s="8" t="s">
        <v>937</v>
      </c>
      <c r="D11" s="8">
        <v>20.95</v>
      </c>
      <c r="E11" s="8" t="s">
        <v>728</v>
      </c>
      <c r="F11" s="8" t="s">
        <v>436</v>
      </c>
      <c r="G11" s="8" t="s">
        <v>436</v>
      </c>
      <c r="H11" s="8" t="s">
        <v>437</v>
      </c>
      <c r="I11" s="48" t="s">
        <v>710</v>
      </c>
    </row>
    <row r="12" spans="1:9" s="14" customFormat="1" x14ac:dyDescent="0.3">
      <c r="A12" s="14" t="s">
        <v>1421</v>
      </c>
      <c r="B12" s="8" t="s">
        <v>75</v>
      </c>
      <c r="C12" s="8" t="s">
        <v>1276</v>
      </c>
      <c r="D12" s="8">
        <v>46</v>
      </c>
      <c r="E12" s="14" t="s">
        <v>699</v>
      </c>
      <c r="F12" s="14" t="s">
        <v>438</v>
      </c>
      <c r="G12" s="14" t="s">
        <v>698</v>
      </c>
      <c r="H12" s="14" t="s">
        <v>437</v>
      </c>
      <c r="I12" s="63"/>
    </row>
    <row r="13" spans="1:9" s="14" customFormat="1" x14ac:dyDescent="0.3">
      <c r="A13" s="14" t="s">
        <v>1421</v>
      </c>
      <c r="B13" s="14" t="s">
        <v>75</v>
      </c>
      <c r="C13" s="14" t="s">
        <v>247</v>
      </c>
      <c r="D13" s="14">
        <f>111.45+68.35-46</f>
        <v>133.80000000000001</v>
      </c>
      <c r="E13" s="14" t="s">
        <v>705</v>
      </c>
      <c r="F13" s="14" t="s">
        <v>436</v>
      </c>
      <c r="G13" s="14" t="s">
        <v>698</v>
      </c>
      <c r="H13" s="14" t="s">
        <v>437</v>
      </c>
      <c r="I13" s="44"/>
    </row>
    <row r="14" spans="1:9" s="14" customFormat="1" x14ac:dyDescent="0.3">
      <c r="A14" s="14" t="s">
        <v>1421</v>
      </c>
      <c r="B14" s="14" t="s">
        <v>76</v>
      </c>
      <c r="C14" s="14" t="s">
        <v>930</v>
      </c>
      <c r="D14" s="14">
        <v>15.4</v>
      </c>
      <c r="E14" s="14" t="s">
        <v>706</v>
      </c>
      <c r="F14" s="14" t="s">
        <v>441</v>
      </c>
      <c r="G14" s="14" t="s">
        <v>440</v>
      </c>
      <c r="H14" s="14" t="s">
        <v>437</v>
      </c>
      <c r="I14" s="44"/>
    </row>
    <row r="15" spans="1:9" s="14" customFormat="1" x14ac:dyDescent="0.3">
      <c r="A15" s="14" t="s">
        <v>1421</v>
      </c>
      <c r="B15" s="14" t="s">
        <v>76</v>
      </c>
      <c r="C15" s="14" t="s">
        <v>524</v>
      </c>
      <c r="D15" s="14">
        <v>10.9</v>
      </c>
      <c r="E15" s="14" t="s">
        <v>706</v>
      </c>
      <c r="F15" s="14" t="s">
        <v>441</v>
      </c>
      <c r="G15" s="14" t="s">
        <v>440</v>
      </c>
      <c r="H15" s="14" t="s">
        <v>437</v>
      </c>
      <c r="I15" s="44"/>
    </row>
    <row r="16" spans="1:9" s="14" customFormat="1" x14ac:dyDescent="0.3">
      <c r="A16" s="14" t="s">
        <v>1421</v>
      </c>
      <c r="B16" s="14" t="s">
        <v>76</v>
      </c>
      <c r="C16" s="14" t="s">
        <v>931</v>
      </c>
      <c r="D16" s="14">
        <v>15.9</v>
      </c>
      <c r="E16" s="14" t="s">
        <v>706</v>
      </c>
      <c r="F16" s="14" t="s">
        <v>441</v>
      </c>
      <c r="G16" s="14" t="s">
        <v>698</v>
      </c>
      <c r="H16" s="14" t="s">
        <v>437</v>
      </c>
      <c r="I16" s="44"/>
    </row>
    <row r="17" spans="1:9" x14ac:dyDescent="0.3">
      <c r="A17" s="14" t="s">
        <v>1421</v>
      </c>
      <c r="B17" s="1" t="s">
        <v>76</v>
      </c>
      <c r="C17" s="1" t="s">
        <v>929</v>
      </c>
      <c r="D17" s="1">
        <v>4.6500000000000004</v>
      </c>
      <c r="E17" s="14" t="s">
        <v>706</v>
      </c>
      <c r="F17" s="14" t="s">
        <v>441</v>
      </c>
      <c r="G17" s="14" t="s">
        <v>698</v>
      </c>
      <c r="H17" s="14" t="s">
        <v>437</v>
      </c>
      <c r="I17" s="42"/>
    </row>
    <row r="18" spans="1:9" x14ac:dyDescent="0.3">
      <c r="A18" s="14" t="s">
        <v>1421</v>
      </c>
      <c r="B18" s="8" t="s">
        <v>76</v>
      </c>
      <c r="C18" s="8" t="s">
        <v>932</v>
      </c>
      <c r="D18" s="8">
        <v>4</v>
      </c>
      <c r="E18" s="8" t="s">
        <v>706</v>
      </c>
      <c r="F18" s="8" t="s">
        <v>441</v>
      </c>
      <c r="G18" s="8" t="s">
        <v>698</v>
      </c>
      <c r="H18" s="8" t="s">
        <v>437</v>
      </c>
      <c r="I18" s="42"/>
    </row>
    <row r="19" spans="1:9" x14ac:dyDescent="0.3">
      <c r="A19" s="14" t="s">
        <v>1421</v>
      </c>
      <c r="B19" s="8" t="s">
        <v>76</v>
      </c>
      <c r="C19" s="8" t="s">
        <v>1187</v>
      </c>
      <c r="D19" s="8">
        <v>20</v>
      </c>
      <c r="E19" s="8" t="s">
        <v>706</v>
      </c>
      <c r="F19" s="8" t="s">
        <v>441</v>
      </c>
      <c r="G19" s="8" t="s">
        <v>440</v>
      </c>
      <c r="H19" s="8" t="s">
        <v>437</v>
      </c>
    </row>
    <row r="20" spans="1:9" s="14" customFormat="1" x14ac:dyDescent="0.3">
      <c r="A20" s="14" t="s">
        <v>1421</v>
      </c>
      <c r="B20" s="8" t="s">
        <v>76</v>
      </c>
      <c r="C20" s="8" t="s">
        <v>1188</v>
      </c>
      <c r="D20" s="8">
        <v>2.0499999999999998</v>
      </c>
      <c r="E20" s="8" t="s">
        <v>1191</v>
      </c>
      <c r="F20" s="14" t="s">
        <v>436</v>
      </c>
      <c r="G20" s="14" t="s">
        <v>436</v>
      </c>
      <c r="H20" s="14" t="s">
        <v>437</v>
      </c>
      <c r="I20" s="55"/>
    </row>
    <row r="21" spans="1:9" x14ac:dyDescent="0.3">
      <c r="A21" s="14" t="s">
        <v>1421</v>
      </c>
      <c r="B21" s="8" t="s">
        <v>76</v>
      </c>
      <c r="C21" s="8" t="s">
        <v>1189</v>
      </c>
      <c r="D21" s="8">
        <v>20</v>
      </c>
      <c r="E21" s="8" t="s">
        <v>706</v>
      </c>
      <c r="F21" s="8" t="s">
        <v>441</v>
      </c>
      <c r="G21" s="8" t="s">
        <v>440</v>
      </c>
      <c r="H21" s="8" t="s">
        <v>437</v>
      </c>
      <c r="I21" s="55"/>
    </row>
    <row r="22" spans="1:9" s="14" customFormat="1" x14ac:dyDescent="0.3">
      <c r="A22" s="14" t="s">
        <v>1421</v>
      </c>
      <c r="B22" s="8" t="s">
        <v>76</v>
      </c>
      <c r="C22" s="8" t="s">
        <v>1190</v>
      </c>
      <c r="D22" s="8">
        <v>2.0499999999999998</v>
      </c>
      <c r="E22" s="8" t="s">
        <v>1191</v>
      </c>
      <c r="F22" s="14" t="s">
        <v>436</v>
      </c>
      <c r="G22" s="14" t="s">
        <v>436</v>
      </c>
      <c r="H22" s="14" t="s">
        <v>437</v>
      </c>
      <c r="I22" s="55"/>
    </row>
    <row r="23" spans="1:9" x14ac:dyDescent="0.3">
      <c r="A23" s="14" t="s">
        <v>1421</v>
      </c>
      <c r="B23" s="8" t="s">
        <v>76</v>
      </c>
      <c r="C23" s="8" t="s">
        <v>1192</v>
      </c>
      <c r="D23" s="8">
        <v>20</v>
      </c>
      <c r="E23" s="8" t="s">
        <v>706</v>
      </c>
      <c r="F23" s="8" t="s">
        <v>441</v>
      </c>
      <c r="G23" s="8" t="s">
        <v>440</v>
      </c>
      <c r="H23" s="8" t="s">
        <v>437</v>
      </c>
      <c r="I23" s="55"/>
    </row>
    <row r="24" spans="1:9" s="14" customFormat="1" x14ac:dyDescent="0.3">
      <c r="A24" s="14" t="s">
        <v>1421</v>
      </c>
      <c r="B24" s="8" t="s">
        <v>76</v>
      </c>
      <c r="C24" s="8" t="s">
        <v>1193</v>
      </c>
      <c r="D24" s="8">
        <v>2.0499999999999998</v>
      </c>
      <c r="E24" s="8" t="s">
        <v>1191</v>
      </c>
      <c r="F24" s="14" t="s">
        <v>436</v>
      </c>
      <c r="G24" s="14" t="s">
        <v>436</v>
      </c>
      <c r="H24" s="14" t="s">
        <v>437</v>
      </c>
      <c r="I24" s="55"/>
    </row>
    <row r="25" spans="1:9" x14ac:dyDescent="0.3">
      <c r="A25" s="14" t="s">
        <v>1421</v>
      </c>
      <c r="B25" s="1" t="s">
        <v>76</v>
      </c>
      <c r="C25" s="1" t="s">
        <v>77</v>
      </c>
      <c r="D25" s="1">
        <v>7.6</v>
      </c>
      <c r="E25" s="14" t="s">
        <v>706</v>
      </c>
      <c r="F25" s="14" t="s">
        <v>441</v>
      </c>
      <c r="G25" s="14" t="s">
        <v>440</v>
      </c>
      <c r="H25" s="14" t="s">
        <v>437</v>
      </c>
    </row>
    <row r="26" spans="1:9" x14ac:dyDescent="0.3">
      <c r="A26" s="14" t="s">
        <v>1421</v>
      </c>
      <c r="B26" s="1" t="s">
        <v>76</v>
      </c>
      <c r="C26" s="1" t="s">
        <v>78</v>
      </c>
      <c r="D26" s="1">
        <v>2.6</v>
      </c>
      <c r="E26" s="1" t="s">
        <v>416</v>
      </c>
      <c r="F26" s="14" t="s">
        <v>436</v>
      </c>
      <c r="G26" s="14" t="s">
        <v>436</v>
      </c>
      <c r="H26" s="14" t="s">
        <v>437</v>
      </c>
      <c r="I26" s="42"/>
    </row>
    <row r="27" spans="1:9" x14ac:dyDescent="0.3">
      <c r="A27" s="14" t="s">
        <v>1421</v>
      </c>
      <c r="B27" s="1" t="s">
        <v>76</v>
      </c>
      <c r="C27" s="1" t="s">
        <v>1278</v>
      </c>
      <c r="D27" s="1">
        <v>5.45</v>
      </c>
      <c r="E27" s="14" t="s">
        <v>705</v>
      </c>
      <c r="F27" s="14" t="s">
        <v>436</v>
      </c>
      <c r="G27" s="14" t="s">
        <v>698</v>
      </c>
      <c r="H27" s="14" t="s">
        <v>437</v>
      </c>
    </row>
    <row r="28" spans="1:9" x14ac:dyDescent="0.3">
      <c r="A28" s="14" t="s">
        <v>1421</v>
      </c>
      <c r="B28" s="1" t="s">
        <v>76</v>
      </c>
      <c r="C28" s="1" t="s">
        <v>57</v>
      </c>
      <c r="D28" s="1">
        <v>8.6</v>
      </c>
      <c r="E28" s="14" t="s">
        <v>706</v>
      </c>
      <c r="F28" s="14" t="s">
        <v>441</v>
      </c>
      <c r="G28" s="14" t="s">
        <v>440</v>
      </c>
      <c r="H28" s="14" t="s">
        <v>437</v>
      </c>
    </row>
    <row r="29" spans="1:9" x14ac:dyDescent="0.3">
      <c r="A29" s="14" t="s">
        <v>1421</v>
      </c>
      <c r="B29" s="1" t="s">
        <v>76</v>
      </c>
      <c r="C29" s="1" t="s">
        <v>247</v>
      </c>
      <c r="D29" s="1">
        <f>30.85+85.05</f>
        <v>115.9</v>
      </c>
      <c r="E29" s="14" t="s">
        <v>705</v>
      </c>
      <c r="F29" s="14" t="s">
        <v>436</v>
      </c>
      <c r="G29" s="14" t="s">
        <v>698</v>
      </c>
      <c r="H29" s="14" t="s">
        <v>437</v>
      </c>
      <c r="I29" s="42"/>
    </row>
    <row r="30" spans="1:9" s="14" customFormat="1" x14ac:dyDescent="0.3">
      <c r="A30" s="14" t="s">
        <v>1421</v>
      </c>
      <c r="B30" s="14" t="s">
        <v>79</v>
      </c>
      <c r="C30" s="14" t="s">
        <v>937</v>
      </c>
      <c r="D30" s="14">
        <v>12.15</v>
      </c>
      <c r="E30" s="8" t="s">
        <v>728</v>
      </c>
      <c r="F30" s="8" t="s">
        <v>436</v>
      </c>
      <c r="G30" s="8" t="s">
        <v>436</v>
      </c>
      <c r="H30" s="14" t="s">
        <v>437</v>
      </c>
      <c r="I30" s="48" t="s">
        <v>710</v>
      </c>
    </row>
    <row r="31" spans="1:9" x14ac:dyDescent="0.3">
      <c r="A31" s="14" t="s">
        <v>1421</v>
      </c>
      <c r="B31" s="1" t="s">
        <v>79</v>
      </c>
      <c r="C31" s="1" t="s">
        <v>933</v>
      </c>
      <c r="D31" s="1">
        <v>16.5</v>
      </c>
      <c r="E31" s="14" t="s">
        <v>706</v>
      </c>
      <c r="F31" s="14" t="s">
        <v>441</v>
      </c>
      <c r="G31" s="14" t="s">
        <v>440</v>
      </c>
      <c r="H31" s="14" t="s">
        <v>437</v>
      </c>
    </row>
    <row r="32" spans="1:9" x14ac:dyDescent="0.3">
      <c r="A32" s="14" t="s">
        <v>1421</v>
      </c>
      <c r="B32" s="1" t="s">
        <v>79</v>
      </c>
      <c r="C32" s="1" t="s">
        <v>25</v>
      </c>
      <c r="D32" s="1">
        <v>12.7</v>
      </c>
      <c r="E32" s="14" t="s">
        <v>706</v>
      </c>
      <c r="F32" s="14" t="s">
        <v>441</v>
      </c>
      <c r="G32" s="14" t="s">
        <v>440</v>
      </c>
      <c r="H32" s="14" t="s">
        <v>437</v>
      </c>
    </row>
    <row r="33" spans="1:13" x14ac:dyDescent="0.3">
      <c r="A33" s="14" t="s">
        <v>1421</v>
      </c>
      <c r="B33" s="1" t="s">
        <v>79</v>
      </c>
      <c r="C33" s="1" t="s">
        <v>934</v>
      </c>
      <c r="D33" s="1">
        <v>20.45</v>
      </c>
      <c r="E33" s="14" t="s">
        <v>706</v>
      </c>
      <c r="F33" s="14" t="s">
        <v>441</v>
      </c>
      <c r="G33" s="14" t="s">
        <v>698</v>
      </c>
      <c r="H33" s="14" t="s">
        <v>437</v>
      </c>
      <c r="I33" s="42"/>
    </row>
    <row r="34" spans="1:13" x14ac:dyDescent="0.3">
      <c r="A34" s="14" t="s">
        <v>1421</v>
      </c>
      <c r="B34" s="1" t="s">
        <v>79</v>
      </c>
      <c r="C34" s="1" t="s">
        <v>935</v>
      </c>
      <c r="D34" s="1">
        <v>10</v>
      </c>
      <c r="E34" s="1" t="s">
        <v>747</v>
      </c>
      <c r="F34" s="14" t="s">
        <v>436</v>
      </c>
      <c r="G34" s="14" t="s">
        <v>436</v>
      </c>
      <c r="H34" s="14" t="s">
        <v>437</v>
      </c>
      <c r="I34" s="42"/>
    </row>
    <row r="35" spans="1:13" x14ac:dyDescent="0.3">
      <c r="A35" s="14" t="s">
        <v>1421</v>
      </c>
      <c r="B35" s="1" t="s">
        <v>79</v>
      </c>
      <c r="C35" s="1" t="s">
        <v>11</v>
      </c>
      <c r="D35" s="1">
        <v>7.8</v>
      </c>
      <c r="E35" s="14" t="s">
        <v>706</v>
      </c>
      <c r="F35" s="14" t="s">
        <v>441</v>
      </c>
      <c r="G35" s="14" t="s">
        <v>698</v>
      </c>
      <c r="H35" s="14" t="s">
        <v>437</v>
      </c>
      <c r="I35" s="42"/>
    </row>
    <row r="36" spans="1:13" x14ac:dyDescent="0.3">
      <c r="A36" s="14" t="s">
        <v>1421</v>
      </c>
      <c r="B36" s="14" t="s">
        <v>79</v>
      </c>
      <c r="C36" s="1" t="s">
        <v>313</v>
      </c>
      <c r="D36" s="6">
        <v>1.2</v>
      </c>
      <c r="E36" s="14" t="s">
        <v>416</v>
      </c>
      <c r="F36" s="14" t="s">
        <v>436</v>
      </c>
      <c r="G36" s="14" t="s">
        <v>436</v>
      </c>
      <c r="H36" s="14" t="s">
        <v>437</v>
      </c>
      <c r="I36" s="48"/>
    </row>
    <row r="37" spans="1:13" x14ac:dyDescent="0.3">
      <c r="A37" s="14" t="s">
        <v>1421</v>
      </c>
      <c r="B37" s="14" t="s">
        <v>79</v>
      </c>
      <c r="C37" s="1" t="s">
        <v>936</v>
      </c>
      <c r="D37" s="6">
        <v>4.9000000000000004</v>
      </c>
      <c r="E37" s="14" t="s">
        <v>706</v>
      </c>
      <c r="F37" s="14" t="s">
        <v>441</v>
      </c>
      <c r="G37" s="14" t="s">
        <v>440</v>
      </c>
      <c r="H37" s="14" t="s">
        <v>437</v>
      </c>
    </row>
    <row r="38" spans="1:13" x14ac:dyDescent="0.3">
      <c r="A38" s="14" t="s">
        <v>1421</v>
      </c>
      <c r="B38" s="14" t="s">
        <v>79</v>
      </c>
      <c r="C38" s="6" t="s">
        <v>247</v>
      </c>
      <c r="D38" s="6">
        <v>74.45</v>
      </c>
      <c r="E38" s="14" t="s">
        <v>705</v>
      </c>
      <c r="F38" s="14" t="s">
        <v>436</v>
      </c>
      <c r="G38" s="14" t="s">
        <v>698</v>
      </c>
      <c r="H38" s="14" t="s">
        <v>437</v>
      </c>
    </row>
    <row r="39" spans="1:13" x14ac:dyDescent="0.3">
      <c r="A39" s="14" t="s">
        <v>1421</v>
      </c>
      <c r="B39" s="1" t="s">
        <v>938</v>
      </c>
      <c r="C39" s="6" t="s">
        <v>939</v>
      </c>
      <c r="D39" s="6">
        <v>13.8</v>
      </c>
      <c r="E39" s="14" t="s">
        <v>747</v>
      </c>
      <c r="F39" s="14" t="s">
        <v>436</v>
      </c>
      <c r="G39" s="14" t="s">
        <v>436</v>
      </c>
      <c r="H39" s="14" t="s">
        <v>437</v>
      </c>
      <c r="K39" s="14"/>
      <c r="L39" s="14"/>
      <c r="M39" s="14"/>
    </row>
    <row r="40" spans="1:13" x14ac:dyDescent="0.3">
      <c r="A40" s="16" t="s">
        <v>1422</v>
      </c>
      <c r="B40" s="16" t="s">
        <v>1140</v>
      </c>
      <c r="C40" s="16" t="s">
        <v>942</v>
      </c>
      <c r="D40" s="16">
        <v>61.3</v>
      </c>
      <c r="E40" s="14" t="s">
        <v>699</v>
      </c>
      <c r="F40" s="14" t="s">
        <v>438</v>
      </c>
      <c r="G40" s="14" t="s">
        <v>698</v>
      </c>
      <c r="H40" s="14" t="s">
        <v>437</v>
      </c>
      <c r="I40" s="43"/>
      <c r="K40" s="14"/>
      <c r="L40" s="14"/>
      <c r="M40" s="14"/>
    </row>
    <row r="41" spans="1:13" x14ac:dyDescent="0.3">
      <c r="A41" s="16" t="s">
        <v>1422</v>
      </c>
      <c r="B41" s="16" t="s">
        <v>1140</v>
      </c>
      <c r="C41" s="16" t="s">
        <v>943</v>
      </c>
      <c r="D41" s="16">
        <v>72.099999999999994</v>
      </c>
      <c r="E41" s="14" t="s">
        <v>699</v>
      </c>
      <c r="F41" s="14" t="s">
        <v>438</v>
      </c>
      <c r="G41" s="14" t="s">
        <v>698</v>
      </c>
      <c r="H41" s="14" t="s">
        <v>437</v>
      </c>
      <c r="I41" s="46"/>
      <c r="K41" s="14"/>
      <c r="L41" s="14"/>
      <c r="M41" s="14"/>
    </row>
    <row r="42" spans="1:13" x14ac:dyDescent="0.3">
      <c r="A42" s="16" t="s">
        <v>1422</v>
      </c>
      <c r="B42" s="16" t="s">
        <v>1140</v>
      </c>
      <c r="C42" s="16" t="s">
        <v>940</v>
      </c>
      <c r="D42" s="16">
        <v>36.299999999999997</v>
      </c>
      <c r="E42" s="14" t="s">
        <v>699</v>
      </c>
      <c r="F42" s="14" t="s">
        <v>438</v>
      </c>
      <c r="G42" s="14" t="s">
        <v>698</v>
      </c>
      <c r="H42" s="14" t="s">
        <v>437</v>
      </c>
      <c r="I42" s="46"/>
      <c r="K42" s="14"/>
      <c r="L42" s="14"/>
      <c r="M42" s="14"/>
    </row>
    <row r="43" spans="1:13" x14ac:dyDescent="0.3">
      <c r="A43" s="16" t="s">
        <v>1422</v>
      </c>
      <c r="B43" s="13" t="s">
        <v>1140</v>
      </c>
      <c r="C43" s="13" t="s">
        <v>941</v>
      </c>
      <c r="D43" s="13">
        <v>2</v>
      </c>
      <c r="E43" s="13" t="s">
        <v>708</v>
      </c>
      <c r="F43" s="13" t="s">
        <v>436</v>
      </c>
      <c r="G43" s="13" t="s">
        <v>436</v>
      </c>
      <c r="H43" s="8" t="s">
        <v>437</v>
      </c>
      <c r="I43" s="46"/>
      <c r="K43" s="14"/>
      <c r="L43" s="14"/>
      <c r="M43" s="14"/>
    </row>
    <row r="44" spans="1:13" s="14" customFormat="1" x14ac:dyDescent="0.3">
      <c r="A44" s="13" t="s">
        <v>82</v>
      </c>
      <c r="B44" s="13" t="s">
        <v>82</v>
      </c>
      <c r="C44" s="16" t="s">
        <v>51</v>
      </c>
      <c r="D44" s="16">
        <v>3.9</v>
      </c>
      <c r="E44" s="16" t="s">
        <v>415</v>
      </c>
      <c r="F44" s="14" t="s">
        <v>438</v>
      </c>
      <c r="G44" s="14" t="s">
        <v>438</v>
      </c>
      <c r="H44" s="14" t="s">
        <v>437</v>
      </c>
      <c r="I44" s="46"/>
    </row>
    <row r="45" spans="1:13" s="16" customFormat="1" x14ac:dyDescent="0.3">
      <c r="A45" s="16" t="s">
        <v>82</v>
      </c>
      <c r="B45" s="16" t="s">
        <v>82</v>
      </c>
      <c r="C45" s="16" t="s">
        <v>51</v>
      </c>
      <c r="D45" s="16">
        <v>3.9</v>
      </c>
      <c r="E45" s="16" t="s">
        <v>415</v>
      </c>
      <c r="F45" s="14" t="s">
        <v>438</v>
      </c>
      <c r="G45" s="14" t="s">
        <v>438</v>
      </c>
      <c r="H45" s="14" t="s">
        <v>437</v>
      </c>
      <c r="I45" s="46"/>
      <c r="K45" s="14"/>
      <c r="L45" s="14"/>
      <c r="M45" s="14"/>
    </row>
    <row r="46" spans="1:13" s="16" customFormat="1" x14ac:dyDescent="0.3">
      <c r="A46" s="16" t="s">
        <v>1422</v>
      </c>
      <c r="B46" s="13" t="s">
        <v>1140</v>
      </c>
      <c r="C46" s="16" t="s">
        <v>1423</v>
      </c>
      <c r="D46" s="16">
        <v>3.9</v>
      </c>
      <c r="E46" s="14" t="s">
        <v>416</v>
      </c>
      <c r="F46" s="14" t="s">
        <v>436</v>
      </c>
      <c r="G46" s="14" t="s">
        <v>436</v>
      </c>
      <c r="H46" s="14" t="s">
        <v>437</v>
      </c>
      <c r="I46" s="46"/>
      <c r="K46" s="14"/>
      <c r="L46" s="14"/>
      <c r="M46" s="14"/>
    </row>
    <row r="47" spans="1:13" s="16" customFormat="1" x14ac:dyDescent="0.3">
      <c r="A47" s="16" t="s">
        <v>82</v>
      </c>
      <c r="B47" s="16" t="s">
        <v>82</v>
      </c>
      <c r="C47" s="16" t="s">
        <v>1275</v>
      </c>
      <c r="D47" s="16">
        <v>46</v>
      </c>
      <c r="E47" s="14" t="s">
        <v>699</v>
      </c>
      <c r="F47" s="14" t="s">
        <v>438</v>
      </c>
      <c r="G47" s="14" t="s">
        <v>698</v>
      </c>
      <c r="H47" s="14" t="s">
        <v>437</v>
      </c>
      <c r="I47" s="46"/>
      <c r="K47" s="14"/>
      <c r="L47" s="14"/>
      <c r="M47" s="14"/>
    </row>
    <row r="48" spans="1:13" s="16" customFormat="1" x14ac:dyDescent="0.3">
      <c r="A48" s="16" t="s">
        <v>82</v>
      </c>
      <c r="B48" s="16" t="s">
        <v>82</v>
      </c>
      <c r="C48" s="16" t="s">
        <v>936</v>
      </c>
      <c r="D48" s="16">
        <v>15.8</v>
      </c>
      <c r="E48" s="14" t="s">
        <v>706</v>
      </c>
      <c r="F48" s="14" t="s">
        <v>441</v>
      </c>
      <c r="G48" s="14" t="s">
        <v>440</v>
      </c>
      <c r="H48" s="14" t="s">
        <v>437</v>
      </c>
      <c r="I48" s="40"/>
      <c r="K48" s="14"/>
      <c r="L48" s="14"/>
      <c r="M48" s="14"/>
    </row>
    <row r="49" spans="1:13" s="16" customFormat="1" x14ac:dyDescent="0.3">
      <c r="A49" s="16" t="s">
        <v>82</v>
      </c>
      <c r="B49" s="16" t="s">
        <v>82</v>
      </c>
      <c r="C49" s="16" t="s">
        <v>122</v>
      </c>
      <c r="D49" s="16">
        <v>16.850000000000001</v>
      </c>
      <c r="E49" s="16" t="s">
        <v>1014</v>
      </c>
      <c r="F49" s="14" t="s">
        <v>697</v>
      </c>
      <c r="G49" s="14" t="s">
        <v>697</v>
      </c>
      <c r="H49" s="14" t="s">
        <v>437</v>
      </c>
      <c r="I49" s="43"/>
      <c r="K49" s="14"/>
      <c r="L49" s="14"/>
      <c r="M49" s="14"/>
    </row>
    <row r="50" spans="1:13" s="16" customFormat="1" x14ac:dyDescent="0.3">
      <c r="A50" s="16" t="s">
        <v>82</v>
      </c>
      <c r="B50" s="16" t="s">
        <v>82</v>
      </c>
      <c r="C50" s="16" t="s">
        <v>4</v>
      </c>
      <c r="D50" s="16">
        <v>14.5</v>
      </c>
      <c r="E50" s="14" t="s">
        <v>706</v>
      </c>
      <c r="F50" s="14" t="s">
        <v>441</v>
      </c>
      <c r="G50" s="14" t="s">
        <v>440</v>
      </c>
      <c r="H50" s="14" t="s">
        <v>437</v>
      </c>
      <c r="I50" s="43"/>
      <c r="K50" s="14"/>
      <c r="L50" s="14"/>
      <c r="M50" s="14"/>
    </row>
    <row r="51" spans="1:13" s="16" customFormat="1" x14ac:dyDescent="0.3">
      <c r="A51" s="16" t="s">
        <v>82</v>
      </c>
      <c r="B51" s="16" t="s">
        <v>82</v>
      </c>
      <c r="C51" s="16" t="s">
        <v>949</v>
      </c>
      <c r="D51" s="16">
        <v>21.95</v>
      </c>
      <c r="E51" s="14" t="s">
        <v>706</v>
      </c>
      <c r="F51" s="14" t="s">
        <v>441</v>
      </c>
      <c r="G51" s="14" t="s">
        <v>440</v>
      </c>
      <c r="H51" s="14" t="s">
        <v>437</v>
      </c>
      <c r="I51" s="43"/>
      <c r="K51" s="14"/>
      <c r="L51" s="14"/>
      <c r="M51" s="14"/>
    </row>
    <row r="52" spans="1:13" s="16" customFormat="1" x14ac:dyDescent="0.3">
      <c r="A52" s="16" t="s">
        <v>82</v>
      </c>
      <c r="B52" s="16" t="s">
        <v>82</v>
      </c>
      <c r="C52" s="16" t="s">
        <v>948</v>
      </c>
      <c r="D52" s="16">
        <v>8.1999999999999993</v>
      </c>
      <c r="E52" s="14" t="s">
        <v>705</v>
      </c>
      <c r="F52" s="14" t="s">
        <v>436</v>
      </c>
      <c r="G52" s="14" t="s">
        <v>698</v>
      </c>
      <c r="H52" s="14" t="s">
        <v>437</v>
      </c>
      <c r="I52" s="43"/>
      <c r="K52" s="14"/>
      <c r="L52" s="14"/>
      <c r="M52" s="14"/>
    </row>
    <row r="53" spans="1:13" s="16" customFormat="1" x14ac:dyDescent="0.3">
      <c r="A53" s="16" t="s">
        <v>82</v>
      </c>
      <c r="B53" s="16" t="s">
        <v>82</v>
      </c>
      <c r="C53" s="16" t="s">
        <v>950</v>
      </c>
      <c r="D53" s="16">
        <v>1.6</v>
      </c>
      <c r="E53" s="14" t="s">
        <v>706</v>
      </c>
      <c r="F53" s="14" t="s">
        <v>441</v>
      </c>
      <c r="G53" s="14" t="s">
        <v>698</v>
      </c>
      <c r="H53" s="14" t="s">
        <v>437</v>
      </c>
      <c r="I53" s="43"/>
      <c r="K53" s="14"/>
      <c r="L53" s="14"/>
      <c r="M53" s="14"/>
    </row>
    <row r="54" spans="1:13" s="16" customFormat="1" x14ac:dyDescent="0.3">
      <c r="A54" s="16" t="s">
        <v>82</v>
      </c>
      <c r="B54" s="16" t="s">
        <v>82</v>
      </c>
      <c r="C54" s="16" t="s">
        <v>951</v>
      </c>
      <c r="D54" s="16">
        <v>3.75</v>
      </c>
      <c r="E54" s="14" t="s">
        <v>706</v>
      </c>
      <c r="F54" s="14" t="s">
        <v>441</v>
      </c>
      <c r="G54" s="14" t="s">
        <v>698</v>
      </c>
      <c r="H54" s="14" t="s">
        <v>437</v>
      </c>
      <c r="I54" s="43"/>
      <c r="K54" s="14"/>
      <c r="L54" s="14"/>
      <c r="M54" s="14"/>
    </row>
    <row r="55" spans="1:13" s="16" customFormat="1" x14ac:dyDescent="0.3">
      <c r="A55" s="16" t="s">
        <v>82</v>
      </c>
      <c r="B55" s="16" t="s">
        <v>82</v>
      </c>
      <c r="C55" s="16" t="s">
        <v>1141</v>
      </c>
      <c r="D55" s="16">
        <v>8.25</v>
      </c>
      <c r="E55" s="14" t="s">
        <v>706</v>
      </c>
      <c r="F55" s="14" t="s">
        <v>441</v>
      </c>
      <c r="G55" s="14" t="s">
        <v>698</v>
      </c>
      <c r="H55" s="14" t="s">
        <v>437</v>
      </c>
      <c r="I55" s="43"/>
      <c r="K55" s="14"/>
      <c r="L55" s="14"/>
      <c r="M55" s="14"/>
    </row>
    <row r="56" spans="1:13" s="16" customFormat="1" x14ac:dyDescent="0.3">
      <c r="A56" s="16" t="s">
        <v>82</v>
      </c>
      <c r="B56" s="16" t="s">
        <v>82</v>
      </c>
      <c r="C56" s="16" t="s">
        <v>25</v>
      </c>
      <c r="D56" s="16">
        <v>10.8</v>
      </c>
      <c r="E56" s="14" t="s">
        <v>706</v>
      </c>
      <c r="F56" s="14" t="s">
        <v>441</v>
      </c>
      <c r="G56" s="14" t="s">
        <v>440</v>
      </c>
      <c r="H56" s="14" t="s">
        <v>437</v>
      </c>
      <c r="I56" s="43"/>
      <c r="K56" s="14"/>
      <c r="L56" s="14"/>
      <c r="M56" s="14"/>
    </row>
    <row r="57" spans="1:13" s="16" customFormat="1" x14ac:dyDescent="0.3">
      <c r="A57" s="16" t="s">
        <v>82</v>
      </c>
      <c r="B57" s="16" t="s">
        <v>82</v>
      </c>
      <c r="C57" s="14" t="s">
        <v>925</v>
      </c>
      <c r="D57" s="16">
        <v>30</v>
      </c>
      <c r="E57" s="16" t="s">
        <v>717</v>
      </c>
      <c r="F57" s="16" t="s">
        <v>441</v>
      </c>
      <c r="G57" s="16" t="s">
        <v>440</v>
      </c>
      <c r="H57" s="14" t="s">
        <v>437</v>
      </c>
      <c r="I57" s="43" t="s">
        <v>710</v>
      </c>
      <c r="K57" s="14"/>
      <c r="L57" s="14"/>
      <c r="M57" s="14"/>
    </row>
    <row r="58" spans="1:13" s="16" customFormat="1" x14ac:dyDescent="0.3">
      <c r="A58" s="16" t="s">
        <v>82</v>
      </c>
      <c r="B58" s="16" t="s">
        <v>82</v>
      </c>
      <c r="C58" s="16" t="s">
        <v>4</v>
      </c>
      <c r="D58" s="16">
        <v>16</v>
      </c>
      <c r="E58" s="14" t="s">
        <v>706</v>
      </c>
      <c r="F58" s="14" t="s">
        <v>441</v>
      </c>
      <c r="G58" s="14" t="s">
        <v>440</v>
      </c>
      <c r="H58" s="14" t="s">
        <v>437</v>
      </c>
      <c r="I58" s="43"/>
      <c r="K58" s="14"/>
      <c r="L58" s="14"/>
      <c r="M58" s="14"/>
    </row>
    <row r="59" spans="1:13" s="16" customFormat="1" x14ac:dyDescent="0.3">
      <c r="A59" s="16" t="s">
        <v>81</v>
      </c>
      <c r="B59" s="16" t="s">
        <v>81</v>
      </c>
      <c r="C59" s="16" t="s">
        <v>952</v>
      </c>
      <c r="D59" s="16">
        <v>10.8</v>
      </c>
      <c r="E59" s="16" t="s">
        <v>708</v>
      </c>
      <c r="F59" s="16" t="s">
        <v>697</v>
      </c>
      <c r="G59" s="16" t="s">
        <v>697</v>
      </c>
      <c r="H59" s="14" t="s">
        <v>437</v>
      </c>
      <c r="I59" s="43"/>
      <c r="K59" s="14"/>
      <c r="L59" s="14"/>
      <c r="M59" s="14"/>
    </row>
    <row r="60" spans="1:13" s="16" customFormat="1" x14ac:dyDescent="0.3">
      <c r="A60" s="16" t="s">
        <v>82</v>
      </c>
      <c r="B60" s="16" t="s">
        <v>82</v>
      </c>
      <c r="C60" s="16" t="s">
        <v>264</v>
      </c>
      <c r="D60" s="16">
        <v>15.35</v>
      </c>
      <c r="E60" s="14" t="s">
        <v>706</v>
      </c>
      <c r="F60" s="14" t="s">
        <v>441</v>
      </c>
      <c r="G60" s="14" t="s">
        <v>698</v>
      </c>
      <c r="H60" s="14" t="s">
        <v>437</v>
      </c>
      <c r="I60" s="43"/>
      <c r="K60" s="14"/>
      <c r="L60" s="14"/>
      <c r="M60" s="14"/>
    </row>
    <row r="61" spans="1:13" s="16" customFormat="1" x14ac:dyDescent="0.3">
      <c r="A61" s="16" t="s">
        <v>82</v>
      </c>
      <c r="B61" s="16" t="s">
        <v>82</v>
      </c>
      <c r="C61" s="16" t="s">
        <v>953</v>
      </c>
      <c r="D61" s="16">
        <v>8.1999999999999993</v>
      </c>
      <c r="E61" s="14" t="s">
        <v>705</v>
      </c>
      <c r="F61" s="14" t="s">
        <v>436</v>
      </c>
      <c r="G61" s="14" t="s">
        <v>698</v>
      </c>
      <c r="H61" s="14" t="s">
        <v>437</v>
      </c>
      <c r="I61" s="43"/>
      <c r="K61" s="14"/>
      <c r="L61" s="14"/>
      <c r="M61" s="14"/>
    </row>
    <row r="62" spans="1:13" s="16" customFormat="1" x14ac:dyDescent="0.3">
      <c r="A62" s="16" t="s">
        <v>82</v>
      </c>
      <c r="B62" s="16" t="s">
        <v>82</v>
      </c>
      <c r="C62" s="16" t="s">
        <v>78</v>
      </c>
      <c r="D62" s="16">
        <v>2.2000000000000002</v>
      </c>
      <c r="E62" s="14" t="s">
        <v>416</v>
      </c>
      <c r="F62" s="14" t="s">
        <v>436</v>
      </c>
      <c r="G62" s="14" t="s">
        <v>436</v>
      </c>
      <c r="H62" s="14" t="s">
        <v>437</v>
      </c>
      <c r="I62" s="43"/>
      <c r="K62" s="14"/>
      <c r="L62" s="14"/>
      <c r="M62" s="14"/>
    </row>
    <row r="63" spans="1:13" s="16" customFormat="1" x14ac:dyDescent="0.3">
      <c r="A63" s="16" t="s">
        <v>82</v>
      </c>
      <c r="B63" s="16" t="s">
        <v>82</v>
      </c>
      <c r="C63" s="16" t="s">
        <v>954</v>
      </c>
      <c r="D63" s="16">
        <v>15.35</v>
      </c>
      <c r="E63" s="14" t="s">
        <v>706</v>
      </c>
      <c r="F63" s="14" t="s">
        <v>441</v>
      </c>
      <c r="G63" s="14" t="s">
        <v>440</v>
      </c>
      <c r="H63" s="14" t="s">
        <v>437</v>
      </c>
      <c r="I63" s="43"/>
      <c r="K63" s="14"/>
      <c r="L63" s="14"/>
      <c r="M63" s="14"/>
    </row>
    <row r="64" spans="1:13" s="16" customFormat="1" x14ac:dyDescent="0.3">
      <c r="A64" s="16" t="s">
        <v>82</v>
      </c>
      <c r="B64" s="16" t="s">
        <v>82</v>
      </c>
      <c r="C64" s="16" t="s">
        <v>137</v>
      </c>
      <c r="D64" s="16">
        <v>6.8</v>
      </c>
      <c r="E64" s="16" t="s">
        <v>728</v>
      </c>
      <c r="F64" s="14" t="s">
        <v>436</v>
      </c>
      <c r="G64" s="14" t="s">
        <v>436</v>
      </c>
      <c r="H64" s="14" t="s">
        <v>437</v>
      </c>
      <c r="I64" s="48" t="s">
        <v>710</v>
      </c>
      <c r="K64" s="14"/>
      <c r="L64" s="14"/>
      <c r="M64" s="14"/>
    </row>
    <row r="65" spans="1:13" s="16" customFormat="1" x14ac:dyDescent="0.3">
      <c r="A65" s="16" t="s">
        <v>82</v>
      </c>
      <c r="B65" s="16" t="s">
        <v>82</v>
      </c>
      <c r="C65" s="16" t="s">
        <v>955</v>
      </c>
      <c r="D65" s="16">
        <v>7.8</v>
      </c>
      <c r="E65" s="14" t="s">
        <v>706</v>
      </c>
      <c r="F65" s="14" t="s">
        <v>441</v>
      </c>
      <c r="G65" s="14" t="s">
        <v>440</v>
      </c>
      <c r="H65" s="14" t="s">
        <v>437</v>
      </c>
      <c r="I65" s="43"/>
      <c r="K65" s="14"/>
      <c r="L65" s="14"/>
      <c r="M65" s="14"/>
    </row>
    <row r="66" spans="1:13" s="16" customFormat="1" x14ac:dyDescent="0.3">
      <c r="A66" s="16" t="s">
        <v>82</v>
      </c>
      <c r="B66" s="16" t="s">
        <v>82</v>
      </c>
      <c r="C66" s="16" t="s">
        <v>247</v>
      </c>
      <c r="D66" s="16">
        <f>64.85+93.9+46.06</f>
        <v>204.81</v>
      </c>
      <c r="E66" s="14" t="s">
        <v>705</v>
      </c>
      <c r="F66" s="14" t="s">
        <v>436</v>
      </c>
      <c r="G66" s="14" t="s">
        <v>698</v>
      </c>
      <c r="H66" s="14" t="s">
        <v>437</v>
      </c>
      <c r="I66" s="43"/>
      <c r="K66" s="14"/>
      <c r="L66" s="14"/>
      <c r="M66" s="14"/>
    </row>
    <row r="67" spans="1:13" s="16" customFormat="1" x14ac:dyDescent="0.3">
      <c r="A67" s="16" t="s">
        <v>82</v>
      </c>
      <c r="B67" s="16" t="s">
        <v>82</v>
      </c>
      <c r="C67" s="16" t="s">
        <v>937</v>
      </c>
      <c r="D67" s="16">
        <v>5.3</v>
      </c>
      <c r="E67" s="8" t="s">
        <v>728</v>
      </c>
      <c r="F67" s="8" t="s">
        <v>436</v>
      </c>
      <c r="G67" s="8" t="s">
        <v>436</v>
      </c>
      <c r="H67" s="14" t="s">
        <v>437</v>
      </c>
      <c r="I67" s="48" t="s">
        <v>710</v>
      </c>
      <c r="K67" s="14"/>
      <c r="L67" s="14"/>
      <c r="M67" s="14"/>
    </row>
    <row r="68" spans="1:13" s="16" customFormat="1" x14ac:dyDescent="0.3">
      <c r="A68" s="16" t="s">
        <v>81</v>
      </c>
      <c r="B68" s="16" t="s">
        <v>81</v>
      </c>
      <c r="C68" s="16" t="s">
        <v>247</v>
      </c>
      <c r="D68" s="16">
        <f>43.55+81.8</f>
        <v>125.35</v>
      </c>
      <c r="E68" s="14" t="s">
        <v>705</v>
      </c>
      <c r="F68" s="14" t="s">
        <v>436</v>
      </c>
      <c r="G68" s="14" t="s">
        <v>698</v>
      </c>
      <c r="H68" s="14" t="s">
        <v>437</v>
      </c>
      <c r="I68" s="43"/>
      <c r="K68" s="14"/>
      <c r="L68" s="14"/>
      <c r="M68" s="14"/>
    </row>
    <row r="69" spans="1:13" s="16" customFormat="1" x14ac:dyDescent="0.3">
      <c r="A69" s="16" t="s">
        <v>81</v>
      </c>
      <c r="B69" s="16" t="s">
        <v>81</v>
      </c>
      <c r="C69" s="16" t="s">
        <v>957</v>
      </c>
      <c r="D69" s="16">
        <v>12.2</v>
      </c>
      <c r="E69" s="14" t="s">
        <v>706</v>
      </c>
      <c r="F69" s="14" t="s">
        <v>441</v>
      </c>
      <c r="G69" s="14" t="s">
        <v>440</v>
      </c>
      <c r="H69" s="14" t="s">
        <v>437</v>
      </c>
      <c r="I69" s="43"/>
    </row>
    <row r="70" spans="1:13" s="16" customFormat="1" x14ac:dyDescent="0.3">
      <c r="A70" s="16" t="s">
        <v>81</v>
      </c>
      <c r="B70" s="16" t="s">
        <v>81</v>
      </c>
      <c r="C70" s="16" t="s">
        <v>49</v>
      </c>
      <c r="D70" s="16">
        <v>12.25</v>
      </c>
      <c r="E70" s="14" t="s">
        <v>706</v>
      </c>
      <c r="F70" s="14" t="s">
        <v>441</v>
      </c>
      <c r="G70" s="14" t="s">
        <v>440</v>
      </c>
      <c r="H70" s="14" t="s">
        <v>437</v>
      </c>
      <c r="I70" s="43"/>
    </row>
    <row r="71" spans="1:13" s="16" customFormat="1" x14ac:dyDescent="0.3">
      <c r="A71" s="16" t="s">
        <v>81</v>
      </c>
      <c r="B71" s="16" t="s">
        <v>81</v>
      </c>
      <c r="C71" s="16" t="s">
        <v>4</v>
      </c>
      <c r="D71" s="16">
        <v>17.2</v>
      </c>
      <c r="E71" s="14" t="s">
        <v>706</v>
      </c>
      <c r="F71" s="14" t="s">
        <v>441</v>
      </c>
      <c r="G71" s="14" t="s">
        <v>440</v>
      </c>
      <c r="H71" s="14" t="s">
        <v>437</v>
      </c>
      <c r="I71" s="43"/>
    </row>
    <row r="72" spans="1:13" s="16" customFormat="1" x14ac:dyDescent="0.3">
      <c r="A72" s="16" t="s">
        <v>81</v>
      </c>
      <c r="B72" s="16" t="s">
        <v>81</v>
      </c>
      <c r="C72" s="16" t="s">
        <v>6</v>
      </c>
      <c r="D72" s="16">
        <v>13.4</v>
      </c>
      <c r="E72" s="14" t="s">
        <v>706</v>
      </c>
      <c r="F72" s="14" t="s">
        <v>441</v>
      </c>
      <c r="G72" s="14" t="s">
        <v>698</v>
      </c>
      <c r="H72" s="14" t="s">
        <v>437</v>
      </c>
      <c r="I72" s="43"/>
    </row>
    <row r="73" spans="1:13" s="16" customFormat="1" x14ac:dyDescent="0.3">
      <c r="A73" s="16" t="s">
        <v>81</v>
      </c>
      <c r="B73" s="16" t="s">
        <v>81</v>
      </c>
      <c r="C73" s="16" t="s">
        <v>946</v>
      </c>
      <c r="D73" s="16">
        <v>5.2</v>
      </c>
      <c r="E73" s="14" t="s">
        <v>705</v>
      </c>
      <c r="F73" s="14" t="s">
        <v>436</v>
      </c>
      <c r="G73" s="14" t="s">
        <v>698</v>
      </c>
      <c r="H73" s="14" t="s">
        <v>437</v>
      </c>
      <c r="I73" s="43"/>
    </row>
    <row r="74" spans="1:13" s="16" customFormat="1" x14ac:dyDescent="0.3">
      <c r="A74" s="16" t="s">
        <v>81</v>
      </c>
      <c r="B74" s="16" t="s">
        <v>81</v>
      </c>
      <c r="C74" s="16" t="s">
        <v>956</v>
      </c>
      <c r="D74" s="16">
        <v>7.8</v>
      </c>
      <c r="E74" s="14" t="s">
        <v>706</v>
      </c>
      <c r="F74" s="14" t="s">
        <v>441</v>
      </c>
      <c r="G74" s="14" t="s">
        <v>440</v>
      </c>
      <c r="H74" s="14" t="s">
        <v>437</v>
      </c>
      <c r="I74" s="43"/>
    </row>
    <row r="75" spans="1:13" x14ac:dyDescent="0.3">
      <c r="A75" s="16" t="s">
        <v>81</v>
      </c>
      <c r="B75" s="16" t="s">
        <v>81</v>
      </c>
      <c r="C75" s="14" t="s">
        <v>925</v>
      </c>
      <c r="D75" s="16">
        <v>22.05</v>
      </c>
      <c r="E75" s="14" t="s">
        <v>717</v>
      </c>
      <c r="F75" s="14" t="s">
        <v>441</v>
      </c>
      <c r="G75" s="14" t="s">
        <v>440</v>
      </c>
      <c r="H75" s="14" t="s">
        <v>437</v>
      </c>
      <c r="I75" s="44" t="s">
        <v>710</v>
      </c>
    </row>
    <row r="76" spans="1:13" x14ac:dyDescent="0.3">
      <c r="A76" s="16" t="s">
        <v>81</v>
      </c>
      <c r="B76" s="16" t="s">
        <v>81</v>
      </c>
      <c r="C76" s="16" t="s">
        <v>122</v>
      </c>
      <c r="D76" s="16">
        <v>17.8</v>
      </c>
      <c r="E76" s="16" t="s">
        <v>708</v>
      </c>
      <c r="F76" s="14" t="s">
        <v>697</v>
      </c>
      <c r="G76" s="14" t="s">
        <v>697</v>
      </c>
      <c r="H76" s="14" t="s">
        <v>437</v>
      </c>
      <c r="I76" s="43"/>
    </row>
    <row r="77" spans="1:13" x14ac:dyDescent="0.3">
      <c r="A77" s="16" t="s">
        <v>81</v>
      </c>
      <c r="B77" s="16" t="s">
        <v>81</v>
      </c>
      <c r="C77" s="16" t="s">
        <v>1279</v>
      </c>
      <c r="D77" s="16">
        <v>20.2</v>
      </c>
      <c r="E77" s="16" t="s">
        <v>708</v>
      </c>
      <c r="F77" s="16" t="s">
        <v>436</v>
      </c>
      <c r="G77" s="16" t="s">
        <v>436</v>
      </c>
      <c r="H77" s="14" t="s">
        <v>437</v>
      </c>
      <c r="I77" s="43"/>
    </row>
    <row r="78" spans="1:13" s="14" customFormat="1" x14ac:dyDescent="0.3">
      <c r="A78" s="16" t="s">
        <v>1422</v>
      </c>
      <c r="B78" s="13" t="s">
        <v>1140</v>
      </c>
      <c r="C78" s="13" t="s">
        <v>1385</v>
      </c>
      <c r="D78" s="13">
        <v>16.53</v>
      </c>
      <c r="E78" s="8" t="s">
        <v>706</v>
      </c>
      <c r="F78" s="8" t="s">
        <v>441</v>
      </c>
      <c r="G78" s="8" t="s">
        <v>440</v>
      </c>
      <c r="H78" s="8" t="s">
        <v>437</v>
      </c>
      <c r="I78" s="43"/>
    </row>
    <row r="79" spans="1:13" s="14" customFormat="1" x14ac:dyDescent="0.3">
      <c r="A79" s="16" t="s">
        <v>1422</v>
      </c>
      <c r="B79" s="13" t="s">
        <v>1140</v>
      </c>
      <c r="C79" s="13" t="s">
        <v>1379</v>
      </c>
      <c r="D79" s="13">
        <v>2.91</v>
      </c>
      <c r="E79" s="8" t="s">
        <v>1191</v>
      </c>
      <c r="F79" s="14" t="s">
        <v>436</v>
      </c>
      <c r="G79" s="14" t="s">
        <v>436</v>
      </c>
      <c r="H79" s="14" t="s">
        <v>437</v>
      </c>
      <c r="I79" s="43"/>
    </row>
    <row r="80" spans="1:13" s="14" customFormat="1" x14ac:dyDescent="0.3">
      <c r="A80" s="16" t="s">
        <v>1422</v>
      </c>
      <c r="B80" s="13" t="s">
        <v>1140</v>
      </c>
      <c r="C80" s="13" t="s">
        <v>1469</v>
      </c>
      <c r="D80" s="13">
        <v>11.97</v>
      </c>
      <c r="E80" s="8" t="s">
        <v>706</v>
      </c>
      <c r="F80" s="8" t="s">
        <v>441</v>
      </c>
      <c r="G80" s="8" t="s">
        <v>440</v>
      </c>
      <c r="H80" s="8" t="s">
        <v>437</v>
      </c>
      <c r="I80" s="43"/>
    </row>
    <row r="81" spans="1:9" s="14" customFormat="1" x14ac:dyDescent="0.3">
      <c r="A81" s="16" t="s">
        <v>1422</v>
      </c>
      <c r="B81" s="13" t="s">
        <v>1140</v>
      </c>
      <c r="C81" s="13" t="s">
        <v>1380</v>
      </c>
      <c r="D81" s="13">
        <v>2.23</v>
      </c>
      <c r="E81" s="8" t="s">
        <v>1191</v>
      </c>
      <c r="F81" s="14" t="s">
        <v>436</v>
      </c>
      <c r="G81" s="14" t="s">
        <v>436</v>
      </c>
      <c r="H81" s="14" t="s">
        <v>437</v>
      </c>
      <c r="I81" s="43"/>
    </row>
    <row r="82" spans="1:9" s="14" customFormat="1" x14ac:dyDescent="0.3">
      <c r="A82" s="16" t="s">
        <v>1422</v>
      </c>
      <c r="B82" s="13" t="s">
        <v>1140</v>
      </c>
      <c r="C82" s="13" t="s">
        <v>1386</v>
      </c>
      <c r="D82" s="13">
        <v>11.97</v>
      </c>
      <c r="E82" s="8" t="s">
        <v>706</v>
      </c>
      <c r="F82" s="8" t="s">
        <v>441</v>
      </c>
      <c r="G82" s="8" t="s">
        <v>440</v>
      </c>
      <c r="H82" s="8" t="s">
        <v>437</v>
      </c>
      <c r="I82" s="43"/>
    </row>
    <row r="83" spans="1:9" s="14" customFormat="1" x14ac:dyDescent="0.3">
      <c r="A83" s="16" t="s">
        <v>1422</v>
      </c>
      <c r="B83" s="13" t="s">
        <v>1140</v>
      </c>
      <c r="C83" s="13" t="s">
        <v>1381</v>
      </c>
      <c r="D83" s="13">
        <v>2.4500000000000002</v>
      </c>
      <c r="E83" s="8" t="s">
        <v>1191</v>
      </c>
      <c r="F83" s="14" t="s">
        <v>436</v>
      </c>
      <c r="G83" s="14" t="s">
        <v>436</v>
      </c>
      <c r="H83" s="14" t="s">
        <v>437</v>
      </c>
      <c r="I83" s="43"/>
    </row>
    <row r="84" spans="1:9" s="14" customFormat="1" x14ac:dyDescent="0.3">
      <c r="A84" s="16" t="s">
        <v>1422</v>
      </c>
      <c r="B84" s="13" t="s">
        <v>1140</v>
      </c>
      <c r="C84" s="13" t="s">
        <v>1387</v>
      </c>
      <c r="D84" s="13">
        <v>12.19</v>
      </c>
      <c r="E84" s="8" t="s">
        <v>706</v>
      </c>
      <c r="F84" s="8" t="s">
        <v>441</v>
      </c>
      <c r="G84" s="8" t="s">
        <v>440</v>
      </c>
      <c r="H84" s="8" t="s">
        <v>437</v>
      </c>
      <c r="I84" s="43"/>
    </row>
    <row r="85" spans="1:9" s="14" customFormat="1" x14ac:dyDescent="0.3">
      <c r="A85" s="16" t="s">
        <v>1422</v>
      </c>
      <c r="B85" s="13" t="s">
        <v>1140</v>
      </c>
      <c r="C85" s="13" t="s">
        <v>1382</v>
      </c>
      <c r="D85" s="13">
        <v>2.4500000000000002</v>
      </c>
      <c r="E85" s="8" t="s">
        <v>1191</v>
      </c>
      <c r="F85" s="14" t="s">
        <v>436</v>
      </c>
      <c r="G85" s="14" t="s">
        <v>436</v>
      </c>
      <c r="H85" s="14" t="s">
        <v>437</v>
      </c>
      <c r="I85" s="43"/>
    </row>
    <row r="86" spans="1:9" s="14" customFormat="1" x14ac:dyDescent="0.3">
      <c r="A86" s="16" t="s">
        <v>1422</v>
      </c>
      <c r="B86" s="13" t="s">
        <v>1140</v>
      </c>
      <c r="C86" s="13" t="s">
        <v>1388</v>
      </c>
      <c r="D86" s="13">
        <v>12.19</v>
      </c>
      <c r="E86" s="8" t="s">
        <v>706</v>
      </c>
      <c r="F86" s="8" t="s">
        <v>441</v>
      </c>
      <c r="G86" s="8" t="s">
        <v>440</v>
      </c>
      <c r="H86" s="8" t="s">
        <v>437</v>
      </c>
      <c r="I86" s="43"/>
    </row>
    <row r="87" spans="1:9" x14ac:dyDescent="0.3">
      <c r="A87" s="16" t="s">
        <v>1422</v>
      </c>
      <c r="B87" s="13" t="s">
        <v>1140</v>
      </c>
      <c r="C87" s="8" t="s">
        <v>1383</v>
      </c>
      <c r="D87" s="8">
        <v>2.4500000000000002</v>
      </c>
      <c r="E87" s="8" t="s">
        <v>1191</v>
      </c>
      <c r="F87" s="14" t="s">
        <v>436</v>
      </c>
      <c r="G87" s="14" t="s">
        <v>436</v>
      </c>
      <c r="H87" s="14" t="s">
        <v>437</v>
      </c>
      <c r="I87" s="43"/>
    </row>
    <row r="88" spans="1:9" x14ac:dyDescent="0.3">
      <c r="A88" s="16" t="s">
        <v>1422</v>
      </c>
      <c r="B88" s="13" t="s">
        <v>1140</v>
      </c>
      <c r="C88" s="8" t="s">
        <v>1389</v>
      </c>
      <c r="D88" s="8">
        <v>12.05</v>
      </c>
      <c r="E88" s="8" t="s">
        <v>706</v>
      </c>
      <c r="F88" s="8" t="s">
        <v>441</v>
      </c>
      <c r="G88" s="8" t="s">
        <v>440</v>
      </c>
      <c r="H88" s="8" t="s">
        <v>437</v>
      </c>
      <c r="I88" s="43"/>
    </row>
    <row r="89" spans="1:9" x14ac:dyDescent="0.3">
      <c r="A89" s="16" t="s">
        <v>1422</v>
      </c>
      <c r="B89" s="13" t="s">
        <v>1140</v>
      </c>
      <c r="C89" s="8" t="s">
        <v>1384</v>
      </c>
      <c r="D89" s="8">
        <v>2.4500000000000002</v>
      </c>
      <c r="E89" s="8" t="s">
        <v>1191</v>
      </c>
      <c r="F89" s="14" t="s">
        <v>436</v>
      </c>
      <c r="G89" s="14" t="s">
        <v>436</v>
      </c>
      <c r="H89" s="14" t="s">
        <v>437</v>
      </c>
      <c r="I89" s="43"/>
    </row>
    <row r="90" spans="1:9" x14ac:dyDescent="0.3">
      <c r="B90" s="14"/>
      <c r="C90" s="14"/>
      <c r="D90" s="14"/>
      <c r="E90" s="14"/>
      <c r="F90" s="14"/>
      <c r="G90" s="14"/>
      <c r="H90" s="14"/>
    </row>
    <row r="92" spans="1:9" x14ac:dyDescent="0.3">
      <c r="E92" s="14"/>
    </row>
    <row r="93" spans="1:9" x14ac:dyDescent="0.3">
      <c r="E93" s="14"/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J205"/>
  <sheetViews>
    <sheetView topLeftCell="A43" zoomScale="70" zoomScaleNormal="70" workbookViewId="0">
      <selection activeCell="F22" sqref="F22"/>
    </sheetView>
  </sheetViews>
  <sheetFormatPr baseColWidth="10" defaultColWidth="11.44140625" defaultRowHeight="14.4" x14ac:dyDescent="0.3"/>
  <cols>
    <col min="1" max="2" width="28.77734375" style="14" customWidth="1"/>
    <col min="3" max="3" width="32.33203125" bestFit="1" customWidth="1"/>
    <col min="4" max="4" width="16" style="1" bestFit="1" customWidth="1"/>
    <col min="5" max="5" width="31.109375" style="1" customWidth="1"/>
    <col min="6" max="6" width="22.6640625" style="1" bestFit="1" customWidth="1"/>
    <col min="7" max="7" width="25.77734375" style="2" bestFit="1" customWidth="1"/>
    <col min="8" max="8" width="21.21875" style="31" bestFit="1" customWidth="1"/>
    <col min="9" max="9" width="34.5546875" style="44" bestFit="1" customWidth="1"/>
    <col min="10" max="10" width="48.109375" style="1" customWidth="1"/>
    <col min="11" max="16384" width="11.44140625" style="1"/>
  </cols>
  <sheetData>
    <row r="1" spans="1:9" ht="30.6" x14ac:dyDescent="0.3">
      <c r="A1" s="14" t="s">
        <v>259</v>
      </c>
      <c r="B1" s="14" t="s">
        <v>1417</v>
      </c>
      <c r="C1" s="14" t="s">
        <v>7</v>
      </c>
      <c r="D1" s="14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4" t="s">
        <v>134</v>
      </c>
    </row>
    <row r="2" spans="1:9" s="14" customFormat="1" x14ac:dyDescent="0.3">
      <c r="A2" s="14" t="s">
        <v>1424</v>
      </c>
      <c r="B2" s="14" t="s">
        <v>1283</v>
      </c>
      <c r="C2" s="14" t="s">
        <v>1284</v>
      </c>
      <c r="D2" s="14">
        <v>51.05</v>
      </c>
      <c r="E2" s="14" t="s">
        <v>699</v>
      </c>
      <c r="F2" s="17" t="s">
        <v>438</v>
      </c>
      <c r="G2" s="17" t="s">
        <v>698</v>
      </c>
      <c r="H2" s="11" t="s">
        <v>437</v>
      </c>
      <c r="I2" s="44"/>
    </row>
    <row r="3" spans="1:9" s="14" customFormat="1" x14ac:dyDescent="0.3">
      <c r="A3" s="14" t="s">
        <v>1424</v>
      </c>
      <c r="B3" s="14" t="s">
        <v>1283</v>
      </c>
      <c r="C3" s="14" t="s">
        <v>1285</v>
      </c>
      <c r="D3" s="14">
        <v>37.75</v>
      </c>
      <c r="E3" s="14" t="s">
        <v>699</v>
      </c>
      <c r="F3" s="17" t="s">
        <v>438</v>
      </c>
      <c r="G3" s="17" t="s">
        <v>698</v>
      </c>
      <c r="H3" s="11" t="s">
        <v>437</v>
      </c>
      <c r="I3" s="44"/>
    </row>
    <row r="4" spans="1:9" s="14" customFormat="1" x14ac:dyDescent="0.3">
      <c r="A4" s="14" t="s">
        <v>1424</v>
      </c>
      <c r="B4" s="14" t="s">
        <v>1283</v>
      </c>
      <c r="C4" s="9" t="s">
        <v>1286</v>
      </c>
      <c r="D4" s="14">
        <f>31.55</f>
        <v>31.55</v>
      </c>
      <c r="E4" s="14" t="s">
        <v>699</v>
      </c>
      <c r="F4" s="17" t="s">
        <v>438</v>
      </c>
      <c r="G4" s="17" t="s">
        <v>698</v>
      </c>
      <c r="H4" s="11" t="s">
        <v>437</v>
      </c>
      <c r="I4" s="44"/>
    </row>
    <row r="5" spans="1:9" s="14" customFormat="1" x14ac:dyDescent="0.3">
      <c r="A5" s="14" t="s">
        <v>1424</v>
      </c>
      <c r="B5" s="14" t="s">
        <v>1283</v>
      </c>
      <c r="C5" s="14" t="s">
        <v>1287</v>
      </c>
      <c r="D5" s="14">
        <f>20.1+15.25</f>
        <v>35.35</v>
      </c>
      <c r="E5" s="14" t="s">
        <v>699</v>
      </c>
      <c r="F5" s="17" t="s">
        <v>438</v>
      </c>
      <c r="G5" s="17" t="s">
        <v>698</v>
      </c>
      <c r="H5" s="11" t="s">
        <v>437</v>
      </c>
      <c r="I5" s="44"/>
    </row>
    <row r="6" spans="1:9" s="17" customFormat="1" x14ac:dyDescent="0.3">
      <c r="A6" s="17" t="s">
        <v>1425</v>
      </c>
      <c r="B6" s="17" t="s">
        <v>93</v>
      </c>
      <c r="C6" s="17" t="s">
        <v>138</v>
      </c>
      <c r="D6" s="17">
        <v>26.94</v>
      </c>
      <c r="E6" s="17" t="s">
        <v>728</v>
      </c>
      <c r="F6" s="17" t="s">
        <v>436</v>
      </c>
      <c r="G6" s="17" t="s">
        <v>436</v>
      </c>
      <c r="H6" s="11" t="s">
        <v>437</v>
      </c>
      <c r="I6" s="48" t="s">
        <v>710</v>
      </c>
    </row>
    <row r="7" spans="1:9" s="17" customFormat="1" x14ac:dyDescent="0.3">
      <c r="A7" s="17" t="s">
        <v>1425</v>
      </c>
      <c r="B7" s="17" t="s">
        <v>93</v>
      </c>
      <c r="C7" s="17" t="s">
        <v>85</v>
      </c>
      <c r="D7" s="17">
        <v>18</v>
      </c>
      <c r="E7" s="17" t="s">
        <v>706</v>
      </c>
      <c r="F7" s="17" t="s">
        <v>441</v>
      </c>
      <c r="G7" s="33" t="s">
        <v>440</v>
      </c>
      <c r="H7" s="11" t="s">
        <v>437</v>
      </c>
      <c r="I7" s="48"/>
    </row>
    <row r="8" spans="1:9" s="17" customFormat="1" x14ac:dyDescent="0.3">
      <c r="A8" s="17" t="s">
        <v>1425</v>
      </c>
      <c r="B8" s="17" t="s">
        <v>93</v>
      </c>
      <c r="C8" s="17" t="s">
        <v>607</v>
      </c>
      <c r="D8" s="17">
        <v>5</v>
      </c>
      <c r="E8" s="17" t="s">
        <v>415</v>
      </c>
      <c r="F8" s="17" t="s">
        <v>438</v>
      </c>
      <c r="G8" s="17" t="s">
        <v>438</v>
      </c>
      <c r="H8" s="11" t="s">
        <v>437</v>
      </c>
      <c r="I8" s="48"/>
    </row>
    <row r="9" spans="1:9" s="17" customFormat="1" x14ac:dyDescent="0.3">
      <c r="A9" s="17" t="s">
        <v>1425</v>
      </c>
      <c r="B9" s="17" t="s">
        <v>93</v>
      </c>
      <c r="C9" s="17" t="s">
        <v>606</v>
      </c>
      <c r="D9" s="17">
        <v>7.4</v>
      </c>
      <c r="E9" s="17" t="s">
        <v>705</v>
      </c>
      <c r="F9" s="17" t="s">
        <v>436</v>
      </c>
      <c r="G9" s="33" t="s">
        <v>698</v>
      </c>
      <c r="H9" s="11" t="s">
        <v>437</v>
      </c>
      <c r="I9" s="48"/>
    </row>
    <row r="10" spans="1:9" s="17" customFormat="1" x14ac:dyDescent="0.3">
      <c r="A10" s="17" t="s">
        <v>1425</v>
      </c>
      <c r="B10" s="17" t="s">
        <v>93</v>
      </c>
      <c r="C10" s="17" t="s">
        <v>54</v>
      </c>
      <c r="D10" s="17">
        <v>3</v>
      </c>
      <c r="E10" s="17" t="s">
        <v>416</v>
      </c>
      <c r="F10" s="17" t="s">
        <v>436</v>
      </c>
      <c r="G10" s="17" t="s">
        <v>436</v>
      </c>
      <c r="H10" s="11" t="s">
        <v>437</v>
      </c>
      <c r="I10" s="48"/>
    </row>
    <row r="11" spans="1:9" s="17" customFormat="1" x14ac:dyDescent="0.3">
      <c r="A11" s="17" t="s">
        <v>1425</v>
      </c>
      <c r="B11" s="17" t="s">
        <v>93</v>
      </c>
      <c r="C11" s="17" t="s">
        <v>1139</v>
      </c>
      <c r="D11" s="17">
        <v>17.100000000000001</v>
      </c>
      <c r="E11" s="17" t="s">
        <v>706</v>
      </c>
      <c r="F11" s="17" t="s">
        <v>441</v>
      </c>
      <c r="G11" s="33" t="s">
        <v>440</v>
      </c>
      <c r="H11" s="11" t="s">
        <v>437</v>
      </c>
      <c r="I11" s="48"/>
    </row>
    <row r="12" spans="1:9" s="17" customFormat="1" x14ac:dyDescent="0.3">
      <c r="A12" s="17" t="s">
        <v>1425</v>
      </c>
      <c r="B12" s="17" t="s">
        <v>93</v>
      </c>
      <c r="C12" s="17" t="s">
        <v>10</v>
      </c>
      <c r="D12" s="17">
        <v>10.55</v>
      </c>
      <c r="E12" s="17" t="s">
        <v>706</v>
      </c>
      <c r="F12" s="17" t="s">
        <v>441</v>
      </c>
      <c r="G12" s="33" t="s">
        <v>698</v>
      </c>
      <c r="H12" s="11" t="s">
        <v>437</v>
      </c>
      <c r="I12" s="48"/>
    </row>
    <row r="13" spans="1:9" s="17" customFormat="1" x14ac:dyDescent="0.3">
      <c r="A13" s="17" t="s">
        <v>1425</v>
      </c>
      <c r="B13" s="17" t="s">
        <v>93</v>
      </c>
      <c r="C13" s="17" t="s">
        <v>451</v>
      </c>
      <c r="D13" s="17">
        <v>15.4</v>
      </c>
      <c r="E13" s="17" t="s">
        <v>706</v>
      </c>
      <c r="F13" s="17" t="s">
        <v>441</v>
      </c>
      <c r="G13" s="33" t="s">
        <v>440</v>
      </c>
      <c r="H13" s="11" t="s">
        <v>437</v>
      </c>
      <c r="I13" s="48"/>
    </row>
    <row r="14" spans="1:9" s="17" customFormat="1" x14ac:dyDescent="0.3">
      <c r="A14" s="17" t="s">
        <v>1425</v>
      </c>
      <c r="B14" s="17" t="s">
        <v>93</v>
      </c>
      <c r="C14" s="11" t="s">
        <v>1171</v>
      </c>
      <c r="D14" s="11">
        <v>3</v>
      </c>
      <c r="E14" s="11" t="s">
        <v>705</v>
      </c>
      <c r="F14" s="11" t="s">
        <v>436</v>
      </c>
      <c r="G14" s="34" t="s">
        <v>698</v>
      </c>
      <c r="H14" s="11" t="s">
        <v>437</v>
      </c>
      <c r="I14" s="48"/>
    </row>
    <row r="15" spans="1:9" s="17" customFormat="1" x14ac:dyDescent="0.3">
      <c r="A15" s="17" t="s">
        <v>1425</v>
      </c>
      <c r="B15" s="17" t="s">
        <v>93</v>
      </c>
      <c r="C15" s="17" t="s">
        <v>87</v>
      </c>
      <c r="D15" s="17">
        <v>17</v>
      </c>
      <c r="E15" s="17" t="s">
        <v>728</v>
      </c>
      <c r="F15" s="17" t="s">
        <v>436</v>
      </c>
      <c r="G15" s="17" t="s">
        <v>436</v>
      </c>
      <c r="H15" s="11" t="s">
        <v>437</v>
      </c>
      <c r="I15" s="43" t="s">
        <v>710</v>
      </c>
    </row>
    <row r="16" spans="1:9" s="17" customFormat="1" x14ac:dyDescent="0.3">
      <c r="A16" s="17" t="s">
        <v>1425</v>
      </c>
      <c r="B16" s="17" t="s">
        <v>93</v>
      </c>
      <c r="C16" s="11" t="s">
        <v>608</v>
      </c>
      <c r="D16" s="11">
        <v>22</v>
      </c>
      <c r="E16" s="11" t="s">
        <v>706</v>
      </c>
      <c r="F16" s="11" t="s">
        <v>441</v>
      </c>
      <c r="G16" s="34" t="s">
        <v>440</v>
      </c>
      <c r="H16" s="11" t="s">
        <v>437</v>
      </c>
      <c r="I16" s="47"/>
    </row>
    <row r="17" spans="1:9" s="17" customFormat="1" x14ac:dyDescent="0.3">
      <c r="A17" s="17" t="s">
        <v>1425</v>
      </c>
      <c r="B17" s="17" t="s">
        <v>93</v>
      </c>
      <c r="C17" s="17" t="s">
        <v>609</v>
      </c>
      <c r="D17" s="17">
        <v>15</v>
      </c>
      <c r="E17" s="17" t="s">
        <v>415</v>
      </c>
      <c r="F17" s="17" t="s">
        <v>438</v>
      </c>
      <c r="G17" s="17" t="s">
        <v>438</v>
      </c>
      <c r="H17" s="11" t="s">
        <v>437</v>
      </c>
      <c r="I17" s="48"/>
    </row>
    <row r="18" spans="1:9" s="17" customFormat="1" x14ac:dyDescent="0.3">
      <c r="A18" s="17" t="s">
        <v>1425</v>
      </c>
      <c r="B18" s="17" t="s">
        <v>93</v>
      </c>
      <c r="C18" s="17" t="s">
        <v>78</v>
      </c>
      <c r="D18" s="17">
        <v>4.84</v>
      </c>
      <c r="E18" s="17" t="s">
        <v>416</v>
      </c>
      <c r="F18" s="17" t="s">
        <v>436</v>
      </c>
      <c r="G18" s="17" t="s">
        <v>436</v>
      </c>
      <c r="H18" s="11" t="s">
        <v>437</v>
      </c>
      <c r="I18" s="48"/>
    </row>
    <row r="19" spans="1:9" s="17" customFormat="1" x14ac:dyDescent="0.3">
      <c r="A19" s="17" t="s">
        <v>1425</v>
      </c>
      <c r="B19" s="17" t="s">
        <v>93</v>
      </c>
      <c r="C19" s="17" t="s">
        <v>610</v>
      </c>
      <c r="D19" s="17">
        <v>11.95</v>
      </c>
      <c r="E19" s="17" t="s">
        <v>706</v>
      </c>
      <c r="F19" s="17" t="s">
        <v>441</v>
      </c>
      <c r="G19" s="33" t="s">
        <v>440</v>
      </c>
      <c r="H19" s="11" t="s">
        <v>437</v>
      </c>
      <c r="I19" s="48"/>
    </row>
    <row r="20" spans="1:9" s="17" customFormat="1" x14ac:dyDescent="0.3">
      <c r="A20" s="17" t="s">
        <v>1425</v>
      </c>
      <c r="B20" s="17" t="s">
        <v>93</v>
      </c>
      <c r="C20" s="11" t="s">
        <v>1294</v>
      </c>
      <c r="D20" s="11">
        <v>96.4</v>
      </c>
      <c r="E20" s="11" t="s">
        <v>708</v>
      </c>
      <c r="F20" s="11" t="s">
        <v>436</v>
      </c>
      <c r="G20" s="34" t="s">
        <v>698</v>
      </c>
      <c r="H20" s="11" t="s">
        <v>437</v>
      </c>
      <c r="I20" s="47"/>
    </row>
    <row r="21" spans="1:9" s="17" customFormat="1" x14ac:dyDescent="0.3">
      <c r="A21" s="17" t="s">
        <v>1425</v>
      </c>
      <c r="B21" s="17" t="s">
        <v>93</v>
      </c>
      <c r="C21" s="11" t="s">
        <v>611</v>
      </c>
      <c r="D21" s="11">
        <v>9.3000000000000007</v>
      </c>
      <c r="E21" s="11" t="s">
        <v>706</v>
      </c>
      <c r="F21" s="11" t="s">
        <v>441</v>
      </c>
      <c r="G21" s="34" t="s">
        <v>698</v>
      </c>
      <c r="H21" s="11" t="s">
        <v>437</v>
      </c>
      <c r="I21" s="47"/>
    </row>
    <row r="22" spans="1:9" s="17" customFormat="1" x14ac:dyDescent="0.3">
      <c r="A22" s="17" t="s">
        <v>1425</v>
      </c>
      <c r="B22" s="17" t="s">
        <v>93</v>
      </c>
      <c r="C22" s="11" t="s">
        <v>4</v>
      </c>
      <c r="D22" s="11">
        <v>21.35</v>
      </c>
      <c r="E22" s="11" t="s">
        <v>706</v>
      </c>
      <c r="F22" s="11" t="s">
        <v>441</v>
      </c>
      <c r="G22" s="34" t="s">
        <v>440</v>
      </c>
      <c r="H22" s="11" t="s">
        <v>437</v>
      </c>
      <c r="I22" s="47"/>
    </row>
    <row r="23" spans="1:9" s="17" customFormat="1" x14ac:dyDescent="0.3">
      <c r="A23" s="17" t="s">
        <v>1425</v>
      </c>
      <c r="B23" s="17" t="s">
        <v>93</v>
      </c>
      <c r="C23" s="17" t="s">
        <v>92</v>
      </c>
      <c r="D23" s="17">
        <v>10</v>
      </c>
      <c r="E23" s="17" t="s">
        <v>728</v>
      </c>
      <c r="F23" s="17" t="s">
        <v>436</v>
      </c>
      <c r="G23" s="17" t="s">
        <v>436</v>
      </c>
      <c r="H23" s="11" t="s">
        <v>437</v>
      </c>
      <c r="I23" s="43" t="s">
        <v>710</v>
      </c>
    </row>
    <row r="24" spans="1:9" s="17" customFormat="1" x14ac:dyDescent="0.3">
      <c r="A24" s="17" t="s">
        <v>1425</v>
      </c>
      <c r="B24" s="17" t="s">
        <v>93</v>
      </c>
      <c r="C24" s="17" t="s">
        <v>52</v>
      </c>
      <c r="D24" s="17">
        <v>26.45</v>
      </c>
      <c r="E24" s="17" t="s">
        <v>708</v>
      </c>
      <c r="F24" s="17" t="s">
        <v>697</v>
      </c>
      <c r="G24" s="17" t="s">
        <v>697</v>
      </c>
      <c r="H24" s="11" t="s">
        <v>437</v>
      </c>
      <c r="I24" s="48"/>
    </row>
    <row r="25" spans="1:9" s="17" customFormat="1" x14ac:dyDescent="0.3">
      <c r="A25" s="17" t="s">
        <v>1425</v>
      </c>
      <c r="B25" s="17" t="s">
        <v>93</v>
      </c>
      <c r="C25" s="17" t="s">
        <v>612</v>
      </c>
      <c r="D25" s="17">
        <v>9.4</v>
      </c>
      <c r="E25" s="17" t="s">
        <v>728</v>
      </c>
      <c r="F25" s="17" t="s">
        <v>436</v>
      </c>
      <c r="G25" s="17" t="s">
        <v>436</v>
      </c>
      <c r="H25" s="11" t="s">
        <v>437</v>
      </c>
      <c r="I25" s="48" t="s">
        <v>710</v>
      </c>
    </row>
    <row r="26" spans="1:9" s="17" customFormat="1" x14ac:dyDescent="0.3">
      <c r="A26" s="17" t="s">
        <v>1425</v>
      </c>
      <c r="B26" s="17" t="s">
        <v>93</v>
      </c>
      <c r="C26" s="17" t="s">
        <v>613</v>
      </c>
      <c r="D26" s="17">
        <v>6.9</v>
      </c>
      <c r="E26" s="17" t="s">
        <v>728</v>
      </c>
      <c r="F26" s="17" t="s">
        <v>436</v>
      </c>
      <c r="G26" s="17" t="s">
        <v>436</v>
      </c>
      <c r="H26" s="11" t="s">
        <v>437</v>
      </c>
      <c r="I26" s="48" t="s">
        <v>710</v>
      </c>
    </row>
    <row r="27" spans="1:9" s="17" customFormat="1" x14ac:dyDescent="0.3">
      <c r="A27" s="17" t="s">
        <v>1425</v>
      </c>
      <c r="B27" s="17" t="s">
        <v>93</v>
      </c>
      <c r="C27" s="11" t="s">
        <v>1171</v>
      </c>
      <c r="D27" s="11">
        <v>4.3</v>
      </c>
      <c r="E27" s="11" t="s">
        <v>705</v>
      </c>
      <c r="F27" s="11" t="s">
        <v>436</v>
      </c>
      <c r="G27" s="34" t="s">
        <v>698</v>
      </c>
      <c r="H27" s="11" t="s">
        <v>437</v>
      </c>
      <c r="I27" s="48"/>
    </row>
    <row r="28" spans="1:9" s="17" customFormat="1" x14ac:dyDescent="0.3">
      <c r="A28" s="17" t="s">
        <v>1425</v>
      </c>
      <c r="B28" s="17" t="s">
        <v>93</v>
      </c>
      <c r="C28" s="17" t="s">
        <v>86</v>
      </c>
      <c r="D28" s="17">
        <v>11.35</v>
      </c>
      <c r="E28" s="17" t="s">
        <v>728</v>
      </c>
      <c r="F28" s="17" t="s">
        <v>436</v>
      </c>
      <c r="G28" s="17" t="s">
        <v>436</v>
      </c>
      <c r="H28" s="11" t="s">
        <v>437</v>
      </c>
      <c r="I28" s="43" t="s">
        <v>710</v>
      </c>
    </row>
    <row r="29" spans="1:9" s="17" customFormat="1" x14ac:dyDescent="0.3">
      <c r="A29" s="17" t="s">
        <v>1425</v>
      </c>
      <c r="B29" s="17" t="s">
        <v>93</v>
      </c>
      <c r="C29" s="17" t="s">
        <v>1296</v>
      </c>
      <c r="D29" s="17">
        <v>21.6</v>
      </c>
      <c r="E29" s="17" t="s">
        <v>749</v>
      </c>
      <c r="F29" s="17" t="s">
        <v>436</v>
      </c>
      <c r="G29" s="17" t="s">
        <v>436</v>
      </c>
      <c r="H29" s="11" t="s">
        <v>437</v>
      </c>
      <c r="I29" s="48" t="s">
        <v>710</v>
      </c>
    </row>
    <row r="30" spans="1:9" s="17" customFormat="1" x14ac:dyDescent="0.3">
      <c r="A30" s="17" t="s">
        <v>1425</v>
      </c>
      <c r="B30" s="17" t="s">
        <v>93</v>
      </c>
      <c r="C30" s="17" t="s">
        <v>614</v>
      </c>
      <c r="D30" s="17">
        <f>177.6+148.45+70.9</f>
        <v>396.94999999999993</v>
      </c>
      <c r="E30" s="17" t="s">
        <v>705</v>
      </c>
      <c r="F30" s="17" t="s">
        <v>436</v>
      </c>
      <c r="G30" s="17" t="s">
        <v>698</v>
      </c>
      <c r="H30" s="11" t="s">
        <v>437</v>
      </c>
      <c r="I30" s="48"/>
    </row>
    <row r="31" spans="1:9" s="17" customFormat="1" x14ac:dyDescent="0.3">
      <c r="A31" s="17" t="s">
        <v>1425</v>
      </c>
      <c r="B31" s="17" t="s">
        <v>93</v>
      </c>
      <c r="C31" s="17" t="s">
        <v>615</v>
      </c>
      <c r="D31" s="17">
        <f>73+46.4</f>
        <v>119.4</v>
      </c>
      <c r="E31" s="17" t="s">
        <v>705</v>
      </c>
      <c r="F31" s="17" t="s">
        <v>436</v>
      </c>
      <c r="G31" s="17" t="s">
        <v>698</v>
      </c>
      <c r="H31" s="11" t="s">
        <v>437</v>
      </c>
      <c r="I31" s="48"/>
    </row>
    <row r="32" spans="1:9" s="17" customFormat="1" x14ac:dyDescent="0.3">
      <c r="A32" s="17" t="s">
        <v>1425</v>
      </c>
      <c r="B32" s="17" t="s">
        <v>93</v>
      </c>
      <c r="C32" s="17" t="s">
        <v>252</v>
      </c>
      <c r="D32" s="17">
        <v>44.7</v>
      </c>
      <c r="E32" s="17" t="s">
        <v>717</v>
      </c>
      <c r="F32" s="17" t="s">
        <v>441</v>
      </c>
      <c r="G32" s="33" t="s">
        <v>440</v>
      </c>
      <c r="H32" s="11" t="s">
        <v>437</v>
      </c>
      <c r="I32" s="48" t="s">
        <v>710</v>
      </c>
    </row>
    <row r="33" spans="1:9" s="17" customFormat="1" x14ac:dyDescent="0.3">
      <c r="A33" s="17" t="s">
        <v>1425</v>
      </c>
      <c r="B33" s="17" t="s">
        <v>93</v>
      </c>
      <c r="C33" s="17" t="s">
        <v>498</v>
      </c>
      <c r="D33" s="17">
        <v>34.6</v>
      </c>
      <c r="E33" s="17" t="s">
        <v>706</v>
      </c>
      <c r="F33" s="17" t="s">
        <v>441</v>
      </c>
      <c r="G33" s="33" t="s">
        <v>440</v>
      </c>
      <c r="H33" s="11" t="s">
        <v>437</v>
      </c>
      <c r="I33" s="48"/>
    </row>
    <row r="34" spans="1:9" s="17" customFormat="1" x14ac:dyDescent="0.3">
      <c r="A34" s="17" t="s">
        <v>1425</v>
      </c>
      <c r="B34" s="17" t="s">
        <v>93</v>
      </c>
      <c r="C34" s="17" t="s">
        <v>616</v>
      </c>
      <c r="D34" s="17">
        <v>29.15</v>
      </c>
      <c r="E34" s="17" t="s">
        <v>706</v>
      </c>
      <c r="F34" s="17" t="s">
        <v>441</v>
      </c>
      <c r="G34" s="33" t="s">
        <v>440</v>
      </c>
      <c r="H34" s="11" t="s">
        <v>437</v>
      </c>
      <c r="I34" s="48"/>
    </row>
    <row r="35" spans="1:9" s="17" customFormat="1" x14ac:dyDescent="0.3">
      <c r="A35" s="17" t="s">
        <v>1425</v>
      </c>
      <c r="B35" s="17" t="s">
        <v>93</v>
      </c>
      <c r="C35" s="17" t="s">
        <v>617</v>
      </c>
      <c r="D35" s="17">
        <v>18.850000000000001</v>
      </c>
      <c r="E35" s="17" t="s">
        <v>706</v>
      </c>
      <c r="F35" s="17" t="s">
        <v>441</v>
      </c>
      <c r="G35" s="33" t="s">
        <v>440</v>
      </c>
      <c r="H35" s="11" t="s">
        <v>437</v>
      </c>
      <c r="I35" s="48"/>
    </row>
    <row r="36" spans="1:9" s="17" customFormat="1" x14ac:dyDescent="0.3">
      <c r="A36" s="17" t="s">
        <v>1425</v>
      </c>
      <c r="B36" s="17" t="s">
        <v>93</v>
      </c>
      <c r="C36" s="17" t="s">
        <v>618</v>
      </c>
      <c r="D36" s="17">
        <v>18.850000000000001</v>
      </c>
      <c r="E36" s="17" t="s">
        <v>747</v>
      </c>
      <c r="F36" s="17" t="s">
        <v>436</v>
      </c>
      <c r="G36" s="17" t="s">
        <v>436</v>
      </c>
      <c r="H36" s="11" t="s">
        <v>437</v>
      </c>
      <c r="I36" s="48"/>
    </row>
    <row r="37" spans="1:9" s="17" customFormat="1" x14ac:dyDescent="0.3">
      <c r="A37" s="17" t="s">
        <v>1425</v>
      </c>
      <c r="B37" s="17" t="s">
        <v>93</v>
      </c>
      <c r="C37" s="17" t="s">
        <v>619</v>
      </c>
      <c r="D37" s="17">
        <v>18.55</v>
      </c>
      <c r="E37" s="17" t="s">
        <v>747</v>
      </c>
      <c r="F37" s="17" t="s">
        <v>436</v>
      </c>
      <c r="G37" s="17" t="s">
        <v>436</v>
      </c>
      <c r="H37" s="11" t="s">
        <v>437</v>
      </c>
      <c r="I37" s="48"/>
    </row>
    <row r="38" spans="1:9" s="17" customFormat="1" x14ac:dyDescent="0.3">
      <c r="A38" s="17" t="s">
        <v>1425</v>
      </c>
      <c r="B38" s="17" t="s">
        <v>93</v>
      </c>
      <c r="C38" s="17" t="s">
        <v>620</v>
      </c>
      <c r="D38" s="17">
        <v>18.149999999999999</v>
      </c>
      <c r="E38" s="17" t="s">
        <v>747</v>
      </c>
      <c r="F38" s="17" t="s">
        <v>436</v>
      </c>
      <c r="G38" s="17" t="s">
        <v>436</v>
      </c>
      <c r="H38" s="11" t="s">
        <v>437</v>
      </c>
      <c r="I38" s="48"/>
    </row>
    <row r="39" spans="1:9" s="17" customFormat="1" x14ac:dyDescent="0.3">
      <c r="A39" s="17" t="s">
        <v>1425</v>
      </c>
      <c r="B39" s="17" t="s">
        <v>93</v>
      </c>
      <c r="C39" s="17" t="s">
        <v>88</v>
      </c>
      <c r="D39" s="17">
        <v>15</v>
      </c>
      <c r="E39" s="17" t="s">
        <v>728</v>
      </c>
      <c r="F39" s="17" t="s">
        <v>436</v>
      </c>
      <c r="G39" s="17" t="s">
        <v>436</v>
      </c>
      <c r="H39" s="11" t="s">
        <v>437</v>
      </c>
      <c r="I39" s="43" t="s">
        <v>710</v>
      </c>
    </row>
    <row r="40" spans="1:9" s="17" customFormat="1" x14ac:dyDescent="0.3">
      <c r="A40" s="17" t="s">
        <v>1425</v>
      </c>
      <c r="B40" s="17" t="s">
        <v>93</v>
      </c>
      <c r="C40" s="17" t="s">
        <v>621</v>
      </c>
      <c r="D40" s="17">
        <v>18.649999999999999</v>
      </c>
      <c r="E40" s="17" t="s">
        <v>706</v>
      </c>
      <c r="F40" s="17" t="s">
        <v>441</v>
      </c>
      <c r="G40" s="33" t="s">
        <v>440</v>
      </c>
      <c r="H40" s="11" t="s">
        <v>437</v>
      </c>
      <c r="I40" s="48"/>
    </row>
    <row r="41" spans="1:9" s="17" customFormat="1" x14ac:dyDescent="0.3">
      <c r="A41" s="17" t="s">
        <v>1425</v>
      </c>
      <c r="B41" s="17" t="s">
        <v>93</v>
      </c>
      <c r="C41" s="17" t="s">
        <v>622</v>
      </c>
      <c r="D41" s="17">
        <v>18.649999999999999</v>
      </c>
      <c r="E41" s="17" t="s">
        <v>706</v>
      </c>
      <c r="F41" s="17" t="s">
        <v>441</v>
      </c>
      <c r="G41" s="33" t="s">
        <v>440</v>
      </c>
      <c r="H41" s="11" t="s">
        <v>437</v>
      </c>
      <c r="I41" s="48"/>
    </row>
    <row r="42" spans="1:9" s="17" customFormat="1" x14ac:dyDescent="0.3">
      <c r="A42" s="17" t="s">
        <v>1425</v>
      </c>
      <c r="B42" s="17" t="s">
        <v>93</v>
      </c>
      <c r="C42" s="17" t="s">
        <v>622</v>
      </c>
      <c r="D42" s="17">
        <v>18.649999999999999</v>
      </c>
      <c r="E42" s="17" t="s">
        <v>706</v>
      </c>
      <c r="F42" s="17" t="s">
        <v>441</v>
      </c>
      <c r="G42" s="33" t="s">
        <v>440</v>
      </c>
      <c r="H42" s="11" t="s">
        <v>437</v>
      </c>
      <c r="I42" s="48"/>
    </row>
    <row r="43" spans="1:9" s="17" customFormat="1" x14ac:dyDescent="0.3">
      <c r="A43" s="17" t="s">
        <v>1425</v>
      </c>
      <c r="B43" s="17" t="s">
        <v>93</v>
      </c>
      <c r="C43" s="17" t="s">
        <v>622</v>
      </c>
      <c r="D43" s="17">
        <v>18.8</v>
      </c>
      <c r="E43" s="17" t="s">
        <v>706</v>
      </c>
      <c r="F43" s="17" t="s">
        <v>441</v>
      </c>
      <c r="G43" s="33" t="s">
        <v>440</v>
      </c>
      <c r="H43" s="11" t="s">
        <v>437</v>
      </c>
      <c r="I43" s="48"/>
    </row>
    <row r="44" spans="1:9" s="17" customFormat="1" x14ac:dyDescent="0.3">
      <c r="A44" s="17" t="s">
        <v>1425</v>
      </c>
      <c r="B44" s="17" t="s">
        <v>93</v>
      </c>
      <c r="C44" s="17" t="s">
        <v>622</v>
      </c>
      <c r="D44" s="17">
        <v>18.75</v>
      </c>
      <c r="E44" s="17" t="s">
        <v>706</v>
      </c>
      <c r="F44" s="17" t="s">
        <v>441</v>
      </c>
      <c r="G44" s="33" t="s">
        <v>440</v>
      </c>
      <c r="H44" s="11" t="s">
        <v>437</v>
      </c>
      <c r="I44" s="48"/>
    </row>
    <row r="45" spans="1:9" s="17" customFormat="1" x14ac:dyDescent="0.3">
      <c r="A45" s="17" t="s">
        <v>1425</v>
      </c>
      <c r="B45" s="17" t="s">
        <v>93</v>
      </c>
      <c r="C45" s="17" t="s">
        <v>6</v>
      </c>
      <c r="D45" s="17">
        <v>50.7</v>
      </c>
      <c r="E45" s="17" t="s">
        <v>706</v>
      </c>
      <c r="F45" s="17" t="s">
        <v>441</v>
      </c>
      <c r="G45" s="33" t="s">
        <v>698</v>
      </c>
      <c r="H45" s="11" t="s">
        <v>437</v>
      </c>
      <c r="I45" s="48"/>
    </row>
    <row r="46" spans="1:9" s="17" customFormat="1" x14ac:dyDescent="0.3">
      <c r="A46" s="17" t="s">
        <v>1425</v>
      </c>
      <c r="B46" s="17" t="s">
        <v>93</v>
      </c>
      <c r="C46" s="17" t="s">
        <v>4</v>
      </c>
      <c r="D46" s="17">
        <v>18.84</v>
      </c>
      <c r="E46" s="17" t="s">
        <v>706</v>
      </c>
      <c r="F46" s="17" t="s">
        <v>441</v>
      </c>
      <c r="G46" s="33" t="s">
        <v>440</v>
      </c>
      <c r="H46" s="11" t="s">
        <v>437</v>
      </c>
      <c r="I46" s="48"/>
    </row>
    <row r="47" spans="1:9" s="17" customFormat="1" x14ac:dyDescent="0.3">
      <c r="A47" s="17" t="s">
        <v>1425</v>
      </c>
      <c r="B47" s="17" t="s">
        <v>93</v>
      </c>
      <c r="C47" s="17" t="s">
        <v>4</v>
      </c>
      <c r="D47" s="17">
        <v>18.89</v>
      </c>
      <c r="E47" s="17" t="s">
        <v>706</v>
      </c>
      <c r="F47" s="17" t="s">
        <v>441</v>
      </c>
      <c r="G47" s="33" t="s">
        <v>440</v>
      </c>
      <c r="H47" s="11" t="s">
        <v>437</v>
      </c>
      <c r="I47" s="48"/>
    </row>
    <row r="48" spans="1:9" s="17" customFormat="1" x14ac:dyDescent="0.3">
      <c r="A48" s="17" t="s">
        <v>1425</v>
      </c>
      <c r="B48" s="17" t="s">
        <v>93</v>
      </c>
      <c r="C48" s="17" t="s">
        <v>4</v>
      </c>
      <c r="D48" s="17">
        <v>18.75</v>
      </c>
      <c r="E48" s="17" t="s">
        <v>706</v>
      </c>
      <c r="F48" s="17" t="s">
        <v>441</v>
      </c>
      <c r="G48" s="33" t="s">
        <v>440</v>
      </c>
      <c r="H48" s="11" t="s">
        <v>437</v>
      </c>
      <c r="I48" s="48"/>
    </row>
    <row r="49" spans="1:9" s="17" customFormat="1" x14ac:dyDescent="0.3">
      <c r="A49" s="17" t="s">
        <v>1425</v>
      </c>
      <c r="B49" s="17" t="s">
        <v>93</v>
      </c>
      <c r="C49" s="17" t="s">
        <v>4</v>
      </c>
      <c r="D49" s="17">
        <v>18.75</v>
      </c>
      <c r="E49" s="17" t="s">
        <v>706</v>
      </c>
      <c r="F49" s="17" t="s">
        <v>441</v>
      </c>
      <c r="G49" s="33" t="s">
        <v>440</v>
      </c>
      <c r="H49" s="11" t="s">
        <v>437</v>
      </c>
      <c r="I49" s="48"/>
    </row>
    <row r="50" spans="1:9" s="17" customFormat="1" x14ac:dyDescent="0.3">
      <c r="A50" s="17" t="s">
        <v>1425</v>
      </c>
      <c r="B50" s="17" t="s">
        <v>93</v>
      </c>
      <c r="C50" s="17" t="s">
        <v>90</v>
      </c>
      <c r="D50" s="17">
        <v>18.75</v>
      </c>
      <c r="E50" s="17" t="s">
        <v>706</v>
      </c>
      <c r="F50" s="17" t="s">
        <v>441</v>
      </c>
      <c r="G50" s="33" t="s">
        <v>440</v>
      </c>
      <c r="H50" s="11" t="s">
        <v>437</v>
      </c>
      <c r="I50" s="48"/>
    </row>
    <row r="51" spans="1:9" s="17" customFormat="1" x14ac:dyDescent="0.3">
      <c r="A51" s="17" t="s">
        <v>1425</v>
      </c>
      <c r="B51" s="17" t="s">
        <v>93</v>
      </c>
      <c r="C51" s="17" t="s">
        <v>80</v>
      </c>
      <c r="D51" s="17">
        <v>15.32</v>
      </c>
      <c r="E51" s="17" t="s">
        <v>747</v>
      </c>
      <c r="F51" s="17" t="s">
        <v>436</v>
      </c>
      <c r="G51" s="17" t="s">
        <v>436</v>
      </c>
      <c r="H51" s="11" t="s">
        <v>437</v>
      </c>
      <c r="I51" s="48"/>
    </row>
    <row r="52" spans="1:9" s="17" customFormat="1" x14ac:dyDescent="0.3">
      <c r="A52" s="17" t="s">
        <v>1425</v>
      </c>
      <c r="B52" s="17" t="s">
        <v>93</v>
      </c>
      <c r="C52" s="17" t="s">
        <v>80</v>
      </c>
      <c r="D52" s="17">
        <v>15.76</v>
      </c>
      <c r="E52" s="17" t="s">
        <v>747</v>
      </c>
      <c r="F52" s="17" t="s">
        <v>436</v>
      </c>
      <c r="G52" s="17" t="s">
        <v>436</v>
      </c>
      <c r="H52" s="11" t="s">
        <v>437</v>
      </c>
      <c r="I52" s="48"/>
    </row>
    <row r="53" spans="1:9" s="17" customFormat="1" x14ac:dyDescent="0.3">
      <c r="A53" s="17" t="s">
        <v>1425</v>
      </c>
      <c r="B53" s="17" t="s">
        <v>93</v>
      </c>
      <c r="C53" s="17" t="s">
        <v>80</v>
      </c>
      <c r="D53" s="17">
        <v>16</v>
      </c>
      <c r="E53" s="17" t="s">
        <v>747</v>
      </c>
      <c r="F53" s="17" t="s">
        <v>436</v>
      </c>
      <c r="G53" s="17" t="s">
        <v>436</v>
      </c>
      <c r="H53" s="11" t="s">
        <v>437</v>
      </c>
      <c r="I53" s="48"/>
    </row>
    <row r="54" spans="1:9" s="17" customFormat="1" x14ac:dyDescent="0.3">
      <c r="A54" s="17" t="s">
        <v>1425</v>
      </c>
      <c r="B54" s="17" t="s">
        <v>93</v>
      </c>
      <c r="C54" s="17" t="s">
        <v>91</v>
      </c>
      <c r="D54" s="17">
        <v>16</v>
      </c>
      <c r="E54" s="17" t="s">
        <v>706</v>
      </c>
      <c r="F54" s="17" t="s">
        <v>441</v>
      </c>
      <c r="G54" s="33" t="s">
        <v>440</v>
      </c>
      <c r="H54" s="11" t="s">
        <v>437</v>
      </c>
      <c r="I54" s="48"/>
    </row>
    <row r="55" spans="1:9" s="17" customFormat="1" x14ac:dyDescent="0.3">
      <c r="A55" s="17" t="s">
        <v>1425</v>
      </c>
      <c r="B55" s="17" t="s">
        <v>93</v>
      </c>
      <c r="C55" s="17" t="s">
        <v>4</v>
      </c>
      <c r="D55" s="17">
        <v>29.18</v>
      </c>
      <c r="E55" s="17" t="s">
        <v>706</v>
      </c>
      <c r="F55" s="17" t="s">
        <v>441</v>
      </c>
      <c r="G55" s="33" t="s">
        <v>440</v>
      </c>
      <c r="H55" s="11" t="s">
        <v>437</v>
      </c>
      <c r="I55" s="48"/>
    </row>
    <row r="56" spans="1:9" s="17" customFormat="1" x14ac:dyDescent="0.3">
      <c r="A56" s="17" t="s">
        <v>1425</v>
      </c>
      <c r="B56" s="17" t="s">
        <v>93</v>
      </c>
      <c r="C56" s="17" t="s">
        <v>4</v>
      </c>
      <c r="D56" s="17">
        <v>34.96</v>
      </c>
      <c r="E56" s="17" t="s">
        <v>706</v>
      </c>
      <c r="F56" s="17" t="s">
        <v>441</v>
      </c>
      <c r="G56" s="33" t="s">
        <v>440</v>
      </c>
      <c r="H56" s="11" t="s">
        <v>437</v>
      </c>
      <c r="I56" s="48"/>
    </row>
    <row r="57" spans="1:9" s="17" customFormat="1" x14ac:dyDescent="0.3">
      <c r="A57" s="17" t="s">
        <v>1425</v>
      </c>
      <c r="B57" s="17" t="s">
        <v>93</v>
      </c>
      <c r="C57" s="17" t="s">
        <v>20</v>
      </c>
      <c r="D57" s="17">
        <v>43.12</v>
      </c>
      <c r="E57" s="17" t="s">
        <v>717</v>
      </c>
      <c r="F57" s="17" t="s">
        <v>441</v>
      </c>
      <c r="G57" s="33" t="s">
        <v>440</v>
      </c>
      <c r="H57" s="11" t="s">
        <v>437</v>
      </c>
      <c r="I57" s="48" t="s">
        <v>710</v>
      </c>
    </row>
    <row r="58" spans="1:9" s="16" customFormat="1" x14ac:dyDescent="0.3">
      <c r="A58" s="16" t="s">
        <v>1446</v>
      </c>
      <c r="B58" s="16" t="s">
        <v>666</v>
      </c>
      <c r="C58" s="19" t="s">
        <v>100</v>
      </c>
      <c r="D58" s="19">
        <v>24.35</v>
      </c>
      <c r="E58" s="17" t="s">
        <v>717</v>
      </c>
      <c r="F58" s="17" t="s">
        <v>441</v>
      </c>
      <c r="G58" s="33" t="s">
        <v>440</v>
      </c>
      <c r="H58" s="13" t="s">
        <v>444</v>
      </c>
      <c r="I58" s="48" t="s">
        <v>710</v>
      </c>
    </row>
    <row r="59" spans="1:9" s="16" customFormat="1" x14ac:dyDescent="0.3">
      <c r="A59" s="16" t="s">
        <v>1446</v>
      </c>
      <c r="B59" s="16" t="s">
        <v>666</v>
      </c>
      <c r="C59" s="19" t="s">
        <v>99</v>
      </c>
      <c r="D59" s="19">
        <v>15</v>
      </c>
      <c r="E59" s="17" t="s">
        <v>728</v>
      </c>
      <c r="F59" s="16" t="s">
        <v>697</v>
      </c>
      <c r="G59" s="16" t="s">
        <v>697</v>
      </c>
      <c r="H59" s="13" t="s">
        <v>444</v>
      </c>
      <c r="I59" s="43" t="s">
        <v>710</v>
      </c>
    </row>
    <row r="60" spans="1:9" s="16" customFormat="1" x14ac:dyDescent="0.3">
      <c r="A60" s="16" t="s">
        <v>1446</v>
      </c>
      <c r="B60" s="16" t="s">
        <v>666</v>
      </c>
      <c r="C60" s="19" t="s">
        <v>678</v>
      </c>
      <c r="D60" s="19">
        <v>13.65</v>
      </c>
      <c r="E60" s="17" t="s">
        <v>706</v>
      </c>
      <c r="F60" s="17" t="s">
        <v>441</v>
      </c>
      <c r="G60" s="33" t="s">
        <v>440</v>
      </c>
      <c r="H60" s="13" t="s">
        <v>444</v>
      </c>
      <c r="I60" s="43"/>
    </row>
    <row r="61" spans="1:9" s="16" customFormat="1" x14ac:dyDescent="0.3">
      <c r="A61" s="16" t="s">
        <v>1446</v>
      </c>
      <c r="B61" s="16" t="s">
        <v>666</v>
      </c>
      <c r="C61" s="19" t="s">
        <v>601</v>
      </c>
      <c r="D61" s="19">
        <v>14.5</v>
      </c>
      <c r="E61" s="19" t="s">
        <v>415</v>
      </c>
      <c r="F61" s="16" t="s">
        <v>745</v>
      </c>
      <c r="G61" s="16" t="s">
        <v>745</v>
      </c>
      <c r="H61" s="13" t="s">
        <v>444</v>
      </c>
      <c r="I61" s="43"/>
    </row>
    <row r="62" spans="1:9" s="16" customFormat="1" x14ac:dyDescent="0.3">
      <c r="A62" s="16" t="s">
        <v>1446</v>
      </c>
      <c r="B62" s="16" t="s">
        <v>666</v>
      </c>
      <c r="C62" s="19" t="s">
        <v>275</v>
      </c>
      <c r="D62" s="19">
        <v>15.1</v>
      </c>
      <c r="E62" s="17" t="s">
        <v>728</v>
      </c>
      <c r="F62" s="16" t="s">
        <v>697</v>
      </c>
      <c r="G62" s="16" t="s">
        <v>697</v>
      </c>
      <c r="H62" s="13" t="s">
        <v>444</v>
      </c>
      <c r="I62" s="48" t="s">
        <v>710</v>
      </c>
    </row>
    <row r="63" spans="1:9" s="16" customFormat="1" x14ac:dyDescent="0.3">
      <c r="A63" s="16" t="s">
        <v>1446</v>
      </c>
      <c r="B63" s="16" t="s">
        <v>666</v>
      </c>
      <c r="C63" s="19" t="s">
        <v>1291</v>
      </c>
      <c r="D63" s="19">
        <v>12.3</v>
      </c>
      <c r="E63" s="17" t="s">
        <v>708</v>
      </c>
      <c r="F63" s="17" t="s">
        <v>697</v>
      </c>
      <c r="G63" s="17" t="s">
        <v>697</v>
      </c>
      <c r="H63" s="13" t="s">
        <v>444</v>
      </c>
      <c r="I63" s="43"/>
    </row>
    <row r="64" spans="1:9" s="16" customFormat="1" x14ac:dyDescent="0.3">
      <c r="A64" s="16" t="s">
        <v>1446</v>
      </c>
      <c r="B64" s="16" t="s">
        <v>666</v>
      </c>
      <c r="C64" s="16" t="s">
        <v>667</v>
      </c>
      <c r="D64" s="16">
        <v>12.65</v>
      </c>
      <c r="E64" s="19" t="s">
        <v>705</v>
      </c>
      <c r="F64" s="32" t="s">
        <v>697</v>
      </c>
      <c r="G64" s="17" t="s">
        <v>698</v>
      </c>
      <c r="H64" s="13" t="s">
        <v>444</v>
      </c>
      <c r="I64" s="43"/>
    </row>
    <row r="65" spans="1:9" s="16" customFormat="1" x14ac:dyDescent="0.3">
      <c r="A65" s="16" t="s">
        <v>1446</v>
      </c>
      <c r="B65" s="16" t="s">
        <v>666</v>
      </c>
      <c r="C65" s="16" t="s">
        <v>1172</v>
      </c>
      <c r="D65" s="16">
        <f>36.7+50.95+106.36+53.65+48.35+39.7+7.6</f>
        <v>343.31</v>
      </c>
      <c r="E65" s="17" t="s">
        <v>705</v>
      </c>
      <c r="F65" s="32" t="s">
        <v>697</v>
      </c>
      <c r="G65" s="17" t="s">
        <v>698</v>
      </c>
      <c r="H65" s="11" t="s">
        <v>444</v>
      </c>
      <c r="I65" s="43"/>
    </row>
    <row r="66" spans="1:9" s="16" customFormat="1" x14ac:dyDescent="0.3">
      <c r="A66" s="13" t="s">
        <v>1446</v>
      </c>
      <c r="B66" s="13" t="s">
        <v>666</v>
      </c>
      <c r="C66" s="24" t="s">
        <v>1295</v>
      </c>
      <c r="D66" s="24">
        <v>46.6</v>
      </c>
      <c r="E66" s="13" t="s">
        <v>97</v>
      </c>
      <c r="F66" s="13" t="s">
        <v>697</v>
      </c>
      <c r="G66" s="13" t="s">
        <v>697</v>
      </c>
      <c r="H66" s="13" t="s">
        <v>444</v>
      </c>
      <c r="I66" s="45" t="s">
        <v>1391</v>
      </c>
    </row>
    <row r="67" spans="1:9" s="16" customFormat="1" x14ac:dyDescent="0.3">
      <c r="A67" s="16" t="s">
        <v>1446</v>
      </c>
      <c r="B67" s="16" t="s">
        <v>666</v>
      </c>
      <c r="C67" s="19" t="s">
        <v>669</v>
      </c>
      <c r="D67" s="19">
        <v>3.7</v>
      </c>
      <c r="E67" s="19" t="s">
        <v>415</v>
      </c>
      <c r="F67" s="16" t="s">
        <v>745</v>
      </c>
      <c r="G67" s="16" t="s">
        <v>745</v>
      </c>
      <c r="H67" s="13" t="s">
        <v>444</v>
      </c>
      <c r="I67" s="45"/>
    </row>
    <row r="68" spans="1:9" s="16" customFormat="1" x14ac:dyDescent="0.3">
      <c r="A68" s="16" t="s">
        <v>1446</v>
      </c>
      <c r="B68" s="16" t="s">
        <v>666</v>
      </c>
      <c r="C68" s="19" t="s">
        <v>563</v>
      </c>
      <c r="D68" s="19">
        <v>2.7</v>
      </c>
      <c r="E68" s="19" t="s">
        <v>415</v>
      </c>
      <c r="F68" s="16" t="s">
        <v>745</v>
      </c>
      <c r="G68" s="16" t="s">
        <v>745</v>
      </c>
      <c r="H68" s="13" t="s">
        <v>444</v>
      </c>
      <c r="I68" s="43"/>
    </row>
    <row r="69" spans="1:9" s="16" customFormat="1" x14ac:dyDescent="0.3">
      <c r="A69" s="16" t="s">
        <v>1446</v>
      </c>
      <c r="B69" s="16" t="s">
        <v>666</v>
      </c>
      <c r="C69" s="19" t="s">
        <v>670</v>
      </c>
      <c r="D69" s="19">
        <v>4.2</v>
      </c>
      <c r="E69" s="17" t="s">
        <v>416</v>
      </c>
      <c r="F69" s="16" t="s">
        <v>697</v>
      </c>
      <c r="G69" s="16" t="s">
        <v>697</v>
      </c>
      <c r="H69" s="13" t="s">
        <v>444</v>
      </c>
      <c r="I69" s="43"/>
    </row>
    <row r="70" spans="1:9" s="16" customFormat="1" x14ac:dyDescent="0.3">
      <c r="A70" s="16" t="s">
        <v>1446</v>
      </c>
      <c r="B70" s="16" t="s">
        <v>666</v>
      </c>
      <c r="C70" s="19" t="s">
        <v>102</v>
      </c>
      <c r="D70" s="19">
        <v>2</v>
      </c>
      <c r="E70" s="19" t="s">
        <v>415</v>
      </c>
      <c r="F70" s="16" t="s">
        <v>745</v>
      </c>
      <c r="G70" s="16" t="s">
        <v>745</v>
      </c>
      <c r="H70" s="13" t="s">
        <v>444</v>
      </c>
      <c r="I70" s="43"/>
    </row>
    <row r="71" spans="1:9" s="16" customFormat="1" x14ac:dyDescent="0.3">
      <c r="A71" s="13" t="s">
        <v>1446</v>
      </c>
      <c r="B71" s="13" t="s">
        <v>666</v>
      </c>
      <c r="C71" s="24" t="s">
        <v>563</v>
      </c>
      <c r="D71" s="24">
        <v>1.25</v>
      </c>
      <c r="E71" s="24" t="s">
        <v>415</v>
      </c>
      <c r="F71" s="13" t="s">
        <v>745</v>
      </c>
      <c r="G71" s="13" t="s">
        <v>745</v>
      </c>
      <c r="H71" s="13" t="s">
        <v>444</v>
      </c>
      <c r="I71" s="43"/>
    </row>
    <row r="72" spans="1:9" s="16" customFormat="1" x14ac:dyDescent="0.3">
      <c r="A72" s="16" t="s">
        <v>1446</v>
      </c>
      <c r="B72" s="16" t="s">
        <v>666</v>
      </c>
      <c r="C72" s="19" t="s">
        <v>563</v>
      </c>
      <c r="D72" s="19">
        <v>1.9</v>
      </c>
      <c r="E72" s="19" t="s">
        <v>415</v>
      </c>
      <c r="F72" s="16" t="s">
        <v>745</v>
      </c>
      <c r="G72" s="16" t="s">
        <v>745</v>
      </c>
      <c r="H72" s="13" t="s">
        <v>444</v>
      </c>
      <c r="I72" s="43"/>
    </row>
    <row r="73" spans="1:9" s="16" customFormat="1" x14ac:dyDescent="0.3">
      <c r="A73" s="16" t="s">
        <v>1446</v>
      </c>
      <c r="B73" s="16" t="s">
        <v>666</v>
      </c>
      <c r="C73" s="19" t="s">
        <v>563</v>
      </c>
      <c r="D73" s="19">
        <v>2</v>
      </c>
      <c r="E73" s="19" t="s">
        <v>415</v>
      </c>
      <c r="F73" s="16" t="s">
        <v>745</v>
      </c>
      <c r="G73" s="16" t="s">
        <v>745</v>
      </c>
      <c r="H73" s="13" t="s">
        <v>444</v>
      </c>
      <c r="I73" s="43"/>
    </row>
    <row r="74" spans="1:9" s="16" customFormat="1" x14ac:dyDescent="0.3">
      <c r="A74" s="16" t="s">
        <v>1446</v>
      </c>
      <c r="B74" s="16" t="s">
        <v>666</v>
      </c>
      <c r="C74" s="19" t="s">
        <v>563</v>
      </c>
      <c r="D74" s="19">
        <v>2.95</v>
      </c>
      <c r="E74" s="19" t="s">
        <v>415</v>
      </c>
      <c r="F74" s="16" t="s">
        <v>745</v>
      </c>
      <c r="G74" s="16" t="s">
        <v>745</v>
      </c>
      <c r="H74" s="13" t="s">
        <v>444</v>
      </c>
      <c r="I74" s="43"/>
    </row>
    <row r="75" spans="1:9" s="16" customFormat="1" x14ac:dyDescent="0.3">
      <c r="A75" s="16" t="s">
        <v>1446</v>
      </c>
      <c r="B75" s="16" t="s">
        <v>666</v>
      </c>
      <c r="C75" s="19" t="s">
        <v>563</v>
      </c>
      <c r="D75" s="19">
        <v>3.05</v>
      </c>
      <c r="E75" s="19" t="s">
        <v>415</v>
      </c>
      <c r="F75" s="16" t="s">
        <v>745</v>
      </c>
      <c r="G75" s="16" t="s">
        <v>745</v>
      </c>
      <c r="H75" s="13" t="s">
        <v>444</v>
      </c>
      <c r="I75" s="43"/>
    </row>
    <row r="76" spans="1:9" s="16" customFormat="1" x14ac:dyDescent="0.3">
      <c r="A76" s="16" t="s">
        <v>1446</v>
      </c>
      <c r="B76" s="16" t="s">
        <v>666</v>
      </c>
      <c r="C76" s="17" t="s">
        <v>1296</v>
      </c>
      <c r="D76" s="19">
        <v>12.35</v>
      </c>
      <c r="E76" s="17" t="s">
        <v>749</v>
      </c>
      <c r="F76" s="16" t="s">
        <v>697</v>
      </c>
      <c r="G76" s="16" t="s">
        <v>697</v>
      </c>
      <c r="H76" s="13" t="s">
        <v>444</v>
      </c>
      <c r="I76" s="48" t="s">
        <v>710</v>
      </c>
    </row>
    <row r="77" spans="1:9" s="16" customFormat="1" x14ac:dyDescent="0.3">
      <c r="A77" s="16" t="s">
        <v>1446</v>
      </c>
      <c r="B77" s="16" t="s">
        <v>666</v>
      </c>
      <c r="C77" s="19" t="s">
        <v>677</v>
      </c>
      <c r="D77" s="19">
        <v>23.7</v>
      </c>
      <c r="E77" s="17" t="s">
        <v>706</v>
      </c>
      <c r="F77" s="17" t="s">
        <v>441</v>
      </c>
      <c r="G77" s="33" t="s">
        <v>698</v>
      </c>
      <c r="H77" s="13" t="s">
        <v>444</v>
      </c>
      <c r="I77" s="43"/>
    </row>
    <row r="78" spans="1:9" s="16" customFormat="1" x14ac:dyDescent="0.3">
      <c r="A78" s="16" t="s">
        <v>1446</v>
      </c>
      <c r="B78" s="16" t="s">
        <v>666</v>
      </c>
      <c r="C78" s="19" t="s">
        <v>671</v>
      </c>
      <c r="D78" s="19">
        <v>23.7</v>
      </c>
      <c r="E78" s="17" t="s">
        <v>416</v>
      </c>
      <c r="F78" s="16" t="s">
        <v>697</v>
      </c>
      <c r="G78" s="16" t="s">
        <v>697</v>
      </c>
      <c r="H78" s="13" t="s">
        <v>444</v>
      </c>
      <c r="I78" s="43"/>
    </row>
    <row r="79" spans="1:9" s="16" customFormat="1" x14ac:dyDescent="0.3">
      <c r="A79" s="16" t="s">
        <v>1446</v>
      </c>
      <c r="B79" s="16" t="s">
        <v>666</v>
      </c>
      <c r="C79" s="19" t="s">
        <v>10</v>
      </c>
      <c r="D79" s="19">
        <v>13.4</v>
      </c>
      <c r="E79" s="17" t="s">
        <v>706</v>
      </c>
      <c r="F79" s="17" t="s">
        <v>441</v>
      </c>
      <c r="G79" s="33" t="s">
        <v>698</v>
      </c>
      <c r="H79" s="13" t="s">
        <v>444</v>
      </c>
      <c r="I79" s="43"/>
    </row>
    <row r="80" spans="1:9" s="16" customFormat="1" x14ac:dyDescent="0.3">
      <c r="A80" s="16" t="s">
        <v>1446</v>
      </c>
      <c r="B80" s="16" t="s">
        <v>666</v>
      </c>
      <c r="C80" s="19" t="s">
        <v>676</v>
      </c>
      <c r="D80" s="19">
        <v>6.4</v>
      </c>
      <c r="E80" s="17" t="s">
        <v>706</v>
      </c>
      <c r="F80" s="17" t="s">
        <v>441</v>
      </c>
      <c r="G80" s="33" t="s">
        <v>440</v>
      </c>
      <c r="H80" s="13" t="s">
        <v>444</v>
      </c>
      <c r="I80" s="43"/>
    </row>
    <row r="81" spans="1:9" s="16" customFormat="1" x14ac:dyDescent="0.3">
      <c r="A81" s="16" t="s">
        <v>1446</v>
      </c>
      <c r="B81" s="16" t="s">
        <v>666</v>
      </c>
      <c r="C81" s="52" t="s">
        <v>1265</v>
      </c>
      <c r="D81" s="19">
        <v>23.4</v>
      </c>
      <c r="E81" s="19" t="s">
        <v>728</v>
      </c>
      <c r="F81" s="16" t="s">
        <v>697</v>
      </c>
      <c r="G81" s="16" t="s">
        <v>697</v>
      </c>
      <c r="H81" s="13" t="s">
        <v>444</v>
      </c>
      <c r="I81" s="43" t="s">
        <v>710</v>
      </c>
    </row>
    <row r="82" spans="1:9" s="16" customFormat="1" x14ac:dyDescent="0.3">
      <c r="A82" s="16" t="s">
        <v>1446</v>
      </c>
      <c r="B82" s="16" t="s">
        <v>666</v>
      </c>
      <c r="C82" s="19" t="s">
        <v>403</v>
      </c>
      <c r="D82" s="19">
        <v>14.6</v>
      </c>
      <c r="E82" s="17" t="s">
        <v>706</v>
      </c>
      <c r="F82" s="17" t="s">
        <v>441</v>
      </c>
      <c r="G82" s="33" t="s">
        <v>440</v>
      </c>
      <c r="H82" s="11" t="s">
        <v>444</v>
      </c>
      <c r="I82" s="43"/>
    </row>
    <row r="83" spans="1:9" s="16" customFormat="1" x14ac:dyDescent="0.3">
      <c r="A83" s="16" t="s">
        <v>1446</v>
      </c>
      <c r="B83" s="16" t="s">
        <v>666</v>
      </c>
      <c r="C83" s="19" t="s">
        <v>209</v>
      </c>
      <c r="D83" s="19">
        <v>15.3</v>
      </c>
      <c r="E83" s="17" t="s">
        <v>706</v>
      </c>
      <c r="F83" s="17" t="s">
        <v>441</v>
      </c>
      <c r="G83" s="33" t="s">
        <v>440</v>
      </c>
      <c r="H83" s="13" t="s">
        <v>444</v>
      </c>
      <c r="I83" s="43"/>
    </row>
    <row r="84" spans="1:9" s="16" customFormat="1" x14ac:dyDescent="0.3">
      <c r="A84" s="16" t="s">
        <v>1446</v>
      </c>
      <c r="B84" s="16" t="s">
        <v>666</v>
      </c>
      <c r="C84" s="19" t="s">
        <v>52</v>
      </c>
      <c r="D84" s="19">
        <v>22.25</v>
      </c>
      <c r="E84" s="19" t="s">
        <v>708</v>
      </c>
      <c r="F84" s="17" t="s">
        <v>697</v>
      </c>
      <c r="G84" s="17" t="s">
        <v>697</v>
      </c>
      <c r="H84" s="13" t="s">
        <v>444</v>
      </c>
      <c r="I84" s="43"/>
    </row>
    <row r="85" spans="1:9" s="16" customFormat="1" x14ac:dyDescent="0.3">
      <c r="A85" s="16" t="s">
        <v>1446</v>
      </c>
      <c r="B85" s="16" t="s">
        <v>666</v>
      </c>
      <c r="C85" s="19" t="s">
        <v>675</v>
      </c>
      <c r="D85" s="19">
        <v>7.7</v>
      </c>
      <c r="E85" s="17" t="s">
        <v>706</v>
      </c>
      <c r="F85" s="17" t="s">
        <v>441</v>
      </c>
      <c r="G85" s="33" t="s">
        <v>440</v>
      </c>
      <c r="H85" s="13" t="s">
        <v>444</v>
      </c>
      <c r="I85" s="43"/>
    </row>
    <row r="86" spans="1:9" s="14" customFormat="1" x14ac:dyDescent="0.3">
      <c r="A86" s="16" t="s">
        <v>1446</v>
      </c>
      <c r="B86" s="16" t="s">
        <v>668</v>
      </c>
      <c r="C86" s="18" t="s">
        <v>691</v>
      </c>
      <c r="D86" s="51">
        <v>35.700000000000003</v>
      </c>
      <c r="E86" s="17" t="s">
        <v>705</v>
      </c>
      <c r="F86" s="17" t="s">
        <v>436</v>
      </c>
      <c r="G86" s="17" t="s">
        <v>698</v>
      </c>
      <c r="H86" s="11" t="s">
        <v>437</v>
      </c>
      <c r="I86" s="44"/>
    </row>
    <row r="87" spans="1:9" s="14" customFormat="1" x14ac:dyDescent="0.3">
      <c r="A87" s="16" t="s">
        <v>1446</v>
      </c>
      <c r="B87" s="16" t="s">
        <v>668</v>
      </c>
      <c r="C87" s="18" t="s">
        <v>630</v>
      </c>
      <c r="D87" s="18">
        <v>15.6</v>
      </c>
      <c r="E87" s="17" t="s">
        <v>706</v>
      </c>
      <c r="F87" s="17" t="s">
        <v>441</v>
      </c>
      <c r="G87" s="33" t="s">
        <v>698</v>
      </c>
      <c r="H87" s="11" t="s">
        <v>444</v>
      </c>
      <c r="I87" s="44"/>
    </row>
    <row r="88" spans="1:9" s="14" customFormat="1" x14ac:dyDescent="0.3">
      <c r="A88" s="16" t="s">
        <v>1446</v>
      </c>
      <c r="B88" s="16" t="s">
        <v>668</v>
      </c>
      <c r="C88" s="18" t="s">
        <v>601</v>
      </c>
      <c r="D88" s="18">
        <v>4.55</v>
      </c>
      <c r="E88" s="19" t="s">
        <v>415</v>
      </c>
      <c r="F88" s="16" t="s">
        <v>745</v>
      </c>
      <c r="G88" s="16" t="s">
        <v>745</v>
      </c>
      <c r="H88" s="11" t="s">
        <v>444</v>
      </c>
      <c r="I88" s="44"/>
    </row>
    <row r="89" spans="1:9" s="14" customFormat="1" x14ac:dyDescent="0.3">
      <c r="A89" s="16" t="s">
        <v>1446</v>
      </c>
      <c r="B89" s="16" t="s">
        <v>668</v>
      </c>
      <c r="C89" s="18" t="s">
        <v>9</v>
      </c>
      <c r="D89" s="18">
        <v>13.6</v>
      </c>
      <c r="E89" s="17" t="s">
        <v>706</v>
      </c>
      <c r="F89" s="17" t="s">
        <v>441</v>
      </c>
      <c r="G89" s="33" t="s">
        <v>440</v>
      </c>
      <c r="H89" s="11" t="s">
        <v>444</v>
      </c>
      <c r="I89" s="44"/>
    </row>
    <row r="90" spans="1:9" s="14" customFormat="1" x14ac:dyDescent="0.3">
      <c r="A90" s="16" t="s">
        <v>1446</v>
      </c>
      <c r="B90" s="16" t="s">
        <v>668</v>
      </c>
      <c r="C90" s="12" t="s">
        <v>1180</v>
      </c>
      <c r="D90" s="14">
        <f>36.45+22.65+11.9</f>
        <v>71</v>
      </c>
      <c r="E90" s="11" t="s">
        <v>705</v>
      </c>
      <c r="F90" s="11" t="s">
        <v>436</v>
      </c>
      <c r="G90" s="11" t="s">
        <v>698</v>
      </c>
      <c r="H90" s="11" t="s">
        <v>437</v>
      </c>
      <c r="I90" s="44"/>
    </row>
    <row r="91" spans="1:9" s="14" customFormat="1" x14ac:dyDescent="0.3">
      <c r="A91" s="16" t="s">
        <v>1446</v>
      </c>
      <c r="B91" s="16" t="s">
        <v>668</v>
      </c>
      <c r="C91" s="12" t="s">
        <v>1281</v>
      </c>
      <c r="D91" s="14">
        <v>65.400000000000006</v>
      </c>
      <c r="E91" s="11" t="s">
        <v>705</v>
      </c>
      <c r="F91" s="11" t="s">
        <v>436</v>
      </c>
      <c r="G91" s="11" t="s">
        <v>698</v>
      </c>
      <c r="H91" s="11" t="s">
        <v>437</v>
      </c>
      <c r="I91" s="44"/>
    </row>
    <row r="92" spans="1:9" x14ac:dyDescent="0.3">
      <c r="A92" s="16" t="s">
        <v>139</v>
      </c>
      <c r="B92" s="16" t="s">
        <v>1426</v>
      </c>
      <c r="C92" s="19" t="s">
        <v>661</v>
      </c>
      <c r="D92" s="19">
        <v>11.95</v>
      </c>
      <c r="E92" s="17" t="s">
        <v>706</v>
      </c>
      <c r="F92" s="17" t="s">
        <v>441</v>
      </c>
      <c r="G92" s="33" t="s">
        <v>440</v>
      </c>
      <c r="H92" s="11" t="s">
        <v>437</v>
      </c>
    </row>
    <row r="93" spans="1:9" x14ac:dyDescent="0.3">
      <c r="A93" s="16" t="s">
        <v>139</v>
      </c>
      <c r="B93" s="16" t="s">
        <v>1426</v>
      </c>
      <c r="C93" s="19" t="s">
        <v>661</v>
      </c>
      <c r="D93" s="19">
        <v>18.3</v>
      </c>
      <c r="E93" s="17" t="s">
        <v>706</v>
      </c>
      <c r="F93" s="17" t="s">
        <v>441</v>
      </c>
      <c r="G93" s="33" t="s">
        <v>440</v>
      </c>
      <c r="H93" s="11" t="s">
        <v>437</v>
      </c>
    </row>
    <row r="94" spans="1:9" s="14" customFormat="1" x14ac:dyDescent="0.3">
      <c r="A94" s="16" t="s">
        <v>139</v>
      </c>
      <c r="B94" s="16" t="s">
        <v>1426</v>
      </c>
      <c r="C94" s="19" t="s">
        <v>403</v>
      </c>
      <c r="D94" s="19">
        <v>16.649999999999999</v>
      </c>
      <c r="E94" s="17" t="s">
        <v>706</v>
      </c>
      <c r="F94" s="17" t="s">
        <v>441</v>
      </c>
      <c r="G94" s="33" t="s">
        <v>440</v>
      </c>
      <c r="H94" s="11" t="s">
        <v>437</v>
      </c>
      <c r="I94" s="44"/>
    </row>
    <row r="95" spans="1:9" x14ac:dyDescent="0.3">
      <c r="A95" s="16" t="s">
        <v>139</v>
      </c>
      <c r="B95" s="16" t="s">
        <v>1426</v>
      </c>
      <c r="C95" s="19" t="s">
        <v>661</v>
      </c>
      <c r="D95" s="19">
        <v>14.75</v>
      </c>
      <c r="E95" s="17" t="s">
        <v>706</v>
      </c>
      <c r="F95" s="17" t="s">
        <v>441</v>
      </c>
      <c r="G95" s="33" t="s">
        <v>440</v>
      </c>
      <c r="H95" s="11" t="s">
        <v>437</v>
      </c>
    </row>
    <row r="96" spans="1:9" x14ac:dyDescent="0.3">
      <c r="A96" s="16" t="s">
        <v>139</v>
      </c>
      <c r="B96" s="16" t="s">
        <v>1426</v>
      </c>
      <c r="C96" s="19" t="s">
        <v>661</v>
      </c>
      <c r="D96" s="19">
        <v>14.6</v>
      </c>
      <c r="E96" s="17" t="s">
        <v>706</v>
      </c>
      <c r="F96" s="17" t="s">
        <v>441</v>
      </c>
      <c r="G96" s="33" t="s">
        <v>440</v>
      </c>
      <c r="H96" s="11" t="s">
        <v>437</v>
      </c>
    </row>
    <row r="97" spans="1:9" x14ac:dyDescent="0.3">
      <c r="A97" s="16" t="s">
        <v>139</v>
      </c>
      <c r="B97" s="16" t="s">
        <v>1426</v>
      </c>
      <c r="C97" s="19" t="s">
        <v>661</v>
      </c>
      <c r="D97" s="19">
        <v>14.3</v>
      </c>
      <c r="E97" s="17" t="s">
        <v>706</v>
      </c>
      <c r="F97" s="17" t="s">
        <v>441</v>
      </c>
      <c r="G97" s="33" t="s">
        <v>440</v>
      </c>
      <c r="H97" s="11" t="s">
        <v>437</v>
      </c>
    </row>
    <row r="98" spans="1:9" x14ac:dyDescent="0.3">
      <c r="A98" s="16" t="s">
        <v>139</v>
      </c>
      <c r="B98" s="16" t="s">
        <v>1426</v>
      </c>
      <c r="C98" s="19" t="s">
        <v>661</v>
      </c>
      <c r="D98" s="19">
        <v>14</v>
      </c>
      <c r="E98" s="17" t="s">
        <v>706</v>
      </c>
      <c r="F98" s="17" t="s">
        <v>441</v>
      </c>
      <c r="G98" s="33" t="s">
        <v>440</v>
      </c>
      <c r="H98" s="11" t="s">
        <v>437</v>
      </c>
    </row>
    <row r="99" spans="1:9" x14ac:dyDescent="0.3">
      <c r="A99" s="16" t="s">
        <v>139</v>
      </c>
      <c r="B99" s="16" t="s">
        <v>1426</v>
      </c>
      <c r="C99" s="19" t="s">
        <v>661</v>
      </c>
      <c r="D99" s="19">
        <v>14.3</v>
      </c>
      <c r="E99" s="17" t="s">
        <v>706</v>
      </c>
      <c r="F99" s="17" t="s">
        <v>441</v>
      </c>
      <c r="G99" s="33" t="s">
        <v>440</v>
      </c>
      <c r="H99" s="11" t="s">
        <v>437</v>
      </c>
    </row>
    <row r="100" spans="1:9" x14ac:dyDescent="0.3">
      <c r="A100" s="16" t="s">
        <v>139</v>
      </c>
      <c r="B100" s="16" t="s">
        <v>1426</v>
      </c>
      <c r="C100" s="19" t="s">
        <v>661</v>
      </c>
      <c r="D100" s="19">
        <v>14.5</v>
      </c>
      <c r="E100" s="17" t="s">
        <v>706</v>
      </c>
      <c r="F100" s="17" t="s">
        <v>441</v>
      </c>
      <c r="G100" s="33" t="s">
        <v>440</v>
      </c>
      <c r="H100" s="11" t="s">
        <v>437</v>
      </c>
    </row>
    <row r="101" spans="1:9" x14ac:dyDescent="0.3">
      <c r="A101" s="16" t="s">
        <v>139</v>
      </c>
      <c r="B101" s="16" t="s">
        <v>1426</v>
      </c>
      <c r="C101" s="19" t="s">
        <v>37</v>
      </c>
      <c r="D101" s="19">
        <v>13.3</v>
      </c>
      <c r="E101" s="17" t="s">
        <v>706</v>
      </c>
      <c r="F101" s="17" t="s">
        <v>441</v>
      </c>
      <c r="G101" s="33" t="s">
        <v>440</v>
      </c>
      <c r="H101" s="11" t="s">
        <v>437</v>
      </c>
    </row>
    <row r="102" spans="1:9" x14ac:dyDescent="0.3">
      <c r="A102" s="16" t="s">
        <v>139</v>
      </c>
      <c r="B102" s="16" t="s">
        <v>1426</v>
      </c>
      <c r="C102" s="19" t="s">
        <v>661</v>
      </c>
      <c r="D102" s="19">
        <v>13.8</v>
      </c>
      <c r="E102" s="17" t="s">
        <v>706</v>
      </c>
      <c r="F102" s="17" t="s">
        <v>441</v>
      </c>
      <c r="G102" s="33" t="s">
        <v>440</v>
      </c>
      <c r="H102" s="11" t="s">
        <v>437</v>
      </c>
    </row>
    <row r="103" spans="1:9" x14ac:dyDescent="0.3">
      <c r="A103" s="16" t="s">
        <v>139</v>
      </c>
      <c r="B103" s="16" t="s">
        <v>1426</v>
      </c>
      <c r="C103" s="19" t="s">
        <v>661</v>
      </c>
      <c r="D103" s="19">
        <v>14.3</v>
      </c>
      <c r="E103" s="17" t="s">
        <v>706</v>
      </c>
      <c r="F103" s="17" t="s">
        <v>441</v>
      </c>
      <c r="G103" s="33" t="s">
        <v>440</v>
      </c>
      <c r="H103" s="11" t="s">
        <v>437</v>
      </c>
    </row>
    <row r="104" spans="1:9" x14ac:dyDescent="0.3">
      <c r="A104" s="16" t="s">
        <v>139</v>
      </c>
      <c r="B104" s="16" t="s">
        <v>1426</v>
      </c>
      <c r="C104" s="16" t="s">
        <v>663</v>
      </c>
      <c r="D104" s="19">
        <v>10.95</v>
      </c>
      <c r="E104" s="17" t="s">
        <v>747</v>
      </c>
      <c r="F104" s="17" t="s">
        <v>436</v>
      </c>
      <c r="G104" s="17" t="s">
        <v>436</v>
      </c>
      <c r="H104" s="11" t="s">
        <v>437</v>
      </c>
    </row>
    <row r="105" spans="1:9" x14ac:dyDescent="0.3">
      <c r="A105" s="16" t="s">
        <v>139</v>
      </c>
      <c r="B105" s="16" t="s">
        <v>1426</v>
      </c>
      <c r="C105" s="16" t="s">
        <v>1137</v>
      </c>
      <c r="D105" s="19">
        <v>11.05</v>
      </c>
      <c r="E105" s="17" t="s">
        <v>747</v>
      </c>
      <c r="F105" s="17" t="s">
        <v>436</v>
      </c>
      <c r="G105" s="17" t="s">
        <v>436</v>
      </c>
      <c r="H105" s="11" t="s">
        <v>437</v>
      </c>
    </row>
    <row r="106" spans="1:9" x14ac:dyDescent="0.3">
      <c r="A106" s="16" t="s">
        <v>139</v>
      </c>
      <c r="B106" s="16" t="s">
        <v>1426</v>
      </c>
      <c r="C106" s="16" t="s">
        <v>662</v>
      </c>
      <c r="D106" s="19">
        <v>11.25</v>
      </c>
      <c r="E106" s="17" t="s">
        <v>747</v>
      </c>
      <c r="F106" s="17" t="s">
        <v>436</v>
      </c>
      <c r="G106" s="17" t="s">
        <v>436</v>
      </c>
      <c r="H106" s="11" t="s">
        <v>437</v>
      </c>
    </row>
    <row r="107" spans="1:9" x14ac:dyDescent="0.3">
      <c r="A107" s="16" t="s">
        <v>139</v>
      </c>
      <c r="B107" s="16" t="s">
        <v>1426</v>
      </c>
      <c r="C107" s="16" t="s">
        <v>449</v>
      </c>
      <c r="D107" s="19">
        <v>4.2</v>
      </c>
      <c r="E107" s="17" t="s">
        <v>416</v>
      </c>
      <c r="F107" s="17" t="s">
        <v>436</v>
      </c>
      <c r="G107" s="17" t="s">
        <v>436</v>
      </c>
      <c r="H107" s="11" t="s">
        <v>437</v>
      </c>
    </row>
    <row r="108" spans="1:9" x14ac:dyDescent="0.3">
      <c r="A108" s="16" t="s">
        <v>139</v>
      </c>
      <c r="B108" s="16" t="s">
        <v>1426</v>
      </c>
      <c r="C108" s="16" t="s">
        <v>1138</v>
      </c>
      <c r="D108" s="19">
        <v>10.35</v>
      </c>
      <c r="E108" s="17" t="s">
        <v>747</v>
      </c>
      <c r="F108" s="17" t="s">
        <v>436</v>
      </c>
      <c r="G108" s="17" t="s">
        <v>436</v>
      </c>
      <c r="H108" s="11" t="s">
        <v>437</v>
      </c>
    </row>
    <row r="109" spans="1:9" x14ac:dyDescent="0.3">
      <c r="A109" s="16" t="s">
        <v>139</v>
      </c>
      <c r="B109" s="16" t="s">
        <v>1426</v>
      </c>
      <c r="C109" s="16" t="s">
        <v>664</v>
      </c>
      <c r="D109" s="19">
        <v>10.7</v>
      </c>
      <c r="E109" s="17" t="s">
        <v>747</v>
      </c>
      <c r="F109" s="17" t="s">
        <v>436</v>
      </c>
      <c r="G109" s="17" t="s">
        <v>436</v>
      </c>
      <c r="H109" s="11" t="s">
        <v>437</v>
      </c>
    </row>
    <row r="110" spans="1:9" x14ac:dyDescent="0.3">
      <c r="A110" s="16" t="s">
        <v>139</v>
      </c>
      <c r="B110" s="16" t="s">
        <v>1426</v>
      </c>
      <c r="C110" s="16" t="s">
        <v>665</v>
      </c>
      <c r="D110" s="19">
        <v>11.3</v>
      </c>
      <c r="E110" s="17" t="s">
        <v>747</v>
      </c>
      <c r="F110" s="17" t="s">
        <v>436</v>
      </c>
      <c r="G110" s="17" t="s">
        <v>436</v>
      </c>
      <c r="H110" s="11" t="s">
        <v>437</v>
      </c>
    </row>
    <row r="111" spans="1:9" s="14" customFormat="1" x14ac:dyDescent="0.3">
      <c r="A111" s="16" t="s">
        <v>139</v>
      </c>
      <c r="B111" s="16" t="s">
        <v>1426</v>
      </c>
      <c r="C111" s="16" t="s">
        <v>247</v>
      </c>
      <c r="D111" s="19">
        <f>49.8+7.7</f>
        <v>57.5</v>
      </c>
      <c r="E111" s="17" t="s">
        <v>705</v>
      </c>
      <c r="F111" s="17" t="s">
        <v>436</v>
      </c>
      <c r="G111" s="17" t="s">
        <v>698</v>
      </c>
      <c r="H111" s="11" t="s">
        <v>437</v>
      </c>
      <c r="I111" s="44"/>
    </row>
    <row r="112" spans="1:9" s="16" customFormat="1" x14ac:dyDescent="0.3">
      <c r="A112" s="16" t="s">
        <v>1443</v>
      </c>
      <c r="B112" s="16" t="s">
        <v>1292</v>
      </c>
      <c r="C112" s="16" t="s">
        <v>623</v>
      </c>
      <c r="D112" s="16">
        <v>24.45</v>
      </c>
      <c r="E112" s="17" t="s">
        <v>728</v>
      </c>
      <c r="F112" s="17" t="s">
        <v>436</v>
      </c>
      <c r="G112" s="17" t="s">
        <v>436</v>
      </c>
      <c r="H112" s="11" t="s">
        <v>437</v>
      </c>
      <c r="I112" s="48" t="s">
        <v>710</v>
      </c>
    </row>
    <row r="113" spans="1:10" s="16" customFormat="1" x14ac:dyDescent="0.3">
      <c r="A113" s="16" t="s">
        <v>1443</v>
      </c>
      <c r="B113" s="16" t="s">
        <v>1292</v>
      </c>
      <c r="C113" s="13" t="s">
        <v>10</v>
      </c>
      <c r="D113" s="13">
        <v>6.5</v>
      </c>
      <c r="E113" s="11" t="s">
        <v>706</v>
      </c>
      <c r="F113" s="13" t="s">
        <v>441</v>
      </c>
      <c r="G113" s="36" t="s">
        <v>698</v>
      </c>
      <c r="H113" s="11" t="s">
        <v>437</v>
      </c>
      <c r="I113" s="45"/>
    </row>
    <row r="114" spans="1:10" s="16" customFormat="1" x14ac:dyDescent="0.3">
      <c r="A114" s="16" t="s">
        <v>1443</v>
      </c>
      <c r="B114" s="16" t="s">
        <v>1292</v>
      </c>
      <c r="C114" s="16" t="s">
        <v>78</v>
      </c>
      <c r="D114" s="16">
        <v>2.2999999999999998</v>
      </c>
      <c r="E114" s="17" t="s">
        <v>416</v>
      </c>
      <c r="F114" s="17" t="s">
        <v>436</v>
      </c>
      <c r="G114" s="17" t="s">
        <v>436</v>
      </c>
      <c r="H114" s="11" t="s">
        <v>437</v>
      </c>
      <c r="I114" s="43"/>
    </row>
    <row r="115" spans="1:10" s="16" customFormat="1" x14ac:dyDescent="0.3">
      <c r="A115" s="16" t="s">
        <v>1443</v>
      </c>
      <c r="B115" s="16" t="s">
        <v>1292</v>
      </c>
      <c r="C115" s="16" t="s">
        <v>106</v>
      </c>
      <c r="D115" s="16">
        <v>3.55</v>
      </c>
      <c r="E115" s="17" t="s">
        <v>706</v>
      </c>
      <c r="F115" s="17" t="s">
        <v>441</v>
      </c>
      <c r="G115" s="33" t="s">
        <v>698</v>
      </c>
      <c r="H115" s="11" t="s">
        <v>437</v>
      </c>
      <c r="I115" s="43"/>
    </row>
    <row r="116" spans="1:10" s="16" customFormat="1" x14ac:dyDescent="0.3">
      <c r="A116" s="16" t="s">
        <v>1443</v>
      </c>
      <c r="B116" s="16" t="s">
        <v>1292</v>
      </c>
      <c r="C116" s="17" t="s">
        <v>1296</v>
      </c>
      <c r="D116" s="16">
        <v>21.8</v>
      </c>
      <c r="E116" s="17" t="s">
        <v>749</v>
      </c>
      <c r="F116" s="17" t="s">
        <v>436</v>
      </c>
      <c r="G116" s="17" t="s">
        <v>436</v>
      </c>
      <c r="H116" s="11" t="s">
        <v>437</v>
      </c>
      <c r="I116" s="48" t="s">
        <v>710</v>
      </c>
    </row>
    <row r="117" spans="1:10" s="16" customFormat="1" x14ac:dyDescent="0.3">
      <c r="A117" s="16" t="s">
        <v>1443</v>
      </c>
      <c r="B117" s="16" t="s">
        <v>1292</v>
      </c>
      <c r="C117" s="16" t="s">
        <v>20</v>
      </c>
      <c r="D117" s="16">
        <v>44.2</v>
      </c>
      <c r="E117" s="17" t="s">
        <v>717</v>
      </c>
      <c r="F117" s="17" t="s">
        <v>441</v>
      </c>
      <c r="G117" s="33" t="s">
        <v>440</v>
      </c>
      <c r="H117" s="11" t="s">
        <v>437</v>
      </c>
      <c r="I117" s="48" t="s">
        <v>710</v>
      </c>
    </row>
    <row r="118" spans="1:10" s="16" customFormat="1" x14ac:dyDescent="0.3">
      <c r="A118" s="16" t="s">
        <v>1443</v>
      </c>
      <c r="B118" s="16" t="s">
        <v>1292</v>
      </c>
      <c r="C118" s="16" t="s">
        <v>624</v>
      </c>
      <c r="D118" s="16">
        <v>12.1</v>
      </c>
      <c r="E118" s="17" t="s">
        <v>706</v>
      </c>
      <c r="F118" s="17" t="s">
        <v>441</v>
      </c>
      <c r="G118" s="33" t="s">
        <v>440</v>
      </c>
      <c r="H118" s="11" t="s">
        <v>437</v>
      </c>
      <c r="I118" s="43"/>
    </row>
    <row r="119" spans="1:10" s="16" customFormat="1" x14ac:dyDescent="0.3">
      <c r="A119" s="16" t="s">
        <v>1443</v>
      </c>
      <c r="B119" s="16" t="s">
        <v>1292</v>
      </c>
      <c r="C119" s="16" t="s">
        <v>625</v>
      </c>
      <c r="D119" s="16">
        <v>9.4</v>
      </c>
      <c r="E119" s="17" t="s">
        <v>706</v>
      </c>
      <c r="F119" s="17" t="s">
        <v>441</v>
      </c>
      <c r="G119" s="33" t="s">
        <v>440</v>
      </c>
      <c r="H119" s="11" t="s">
        <v>437</v>
      </c>
      <c r="I119" s="43"/>
    </row>
    <row r="120" spans="1:10" s="16" customFormat="1" x14ac:dyDescent="0.3">
      <c r="A120" s="16" t="s">
        <v>1443</v>
      </c>
      <c r="B120" s="16" t="s">
        <v>1292</v>
      </c>
      <c r="C120" s="16" t="s">
        <v>450</v>
      </c>
      <c r="D120" s="16">
        <v>15.2</v>
      </c>
      <c r="E120" s="17" t="s">
        <v>706</v>
      </c>
      <c r="F120" s="17" t="s">
        <v>441</v>
      </c>
      <c r="G120" s="33" t="s">
        <v>440</v>
      </c>
      <c r="H120" s="11" t="s">
        <v>437</v>
      </c>
      <c r="I120" s="43"/>
    </row>
    <row r="121" spans="1:10" s="16" customFormat="1" x14ac:dyDescent="0.3">
      <c r="A121" s="16" t="s">
        <v>1443</v>
      </c>
      <c r="B121" s="16" t="s">
        <v>1292</v>
      </c>
      <c r="C121" s="16" t="s">
        <v>626</v>
      </c>
      <c r="D121" s="16">
        <v>13.7</v>
      </c>
      <c r="E121" s="17" t="s">
        <v>706</v>
      </c>
      <c r="F121" s="17" t="s">
        <v>441</v>
      </c>
      <c r="G121" s="33" t="s">
        <v>440</v>
      </c>
      <c r="H121" s="11" t="s">
        <v>437</v>
      </c>
      <c r="I121" s="43"/>
    </row>
    <row r="122" spans="1:10" s="16" customFormat="1" x14ac:dyDescent="0.3">
      <c r="A122" s="16" t="s">
        <v>1443</v>
      </c>
      <c r="B122" s="16" t="s">
        <v>1292</v>
      </c>
      <c r="C122" s="16" t="s">
        <v>1172</v>
      </c>
      <c r="D122" s="16">
        <f>91.2+18.6+39.9+28.55+18.6</f>
        <v>196.85000000000002</v>
      </c>
      <c r="E122" s="17" t="s">
        <v>705</v>
      </c>
      <c r="F122" s="17" t="s">
        <v>436</v>
      </c>
      <c r="G122" s="17" t="s">
        <v>698</v>
      </c>
      <c r="H122" s="11" t="s">
        <v>437</v>
      </c>
      <c r="I122" s="43"/>
      <c r="J122" s="50"/>
    </row>
    <row r="123" spans="1:10" s="16" customFormat="1" x14ac:dyDescent="0.3">
      <c r="A123" s="16" t="s">
        <v>1443</v>
      </c>
      <c r="B123" s="16" t="s">
        <v>1292</v>
      </c>
      <c r="C123" s="16" t="s">
        <v>485</v>
      </c>
      <c r="D123" s="16">
        <v>8.8000000000000007</v>
      </c>
      <c r="E123" s="17" t="s">
        <v>415</v>
      </c>
      <c r="F123" s="17" t="s">
        <v>438</v>
      </c>
      <c r="G123" s="17" t="s">
        <v>438</v>
      </c>
      <c r="H123" s="11" t="s">
        <v>437</v>
      </c>
      <c r="I123" s="43"/>
    </row>
    <row r="124" spans="1:10" s="16" customFormat="1" x14ac:dyDescent="0.3">
      <c r="A124" s="16" t="s">
        <v>1443</v>
      </c>
      <c r="B124" s="16" t="s">
        <v>1292</v>
      </c>
      <c r="C124" s="16" t="s">
        <v>1280</v>
      </c>
      <c r="D124" s="16">
        <v>128.19999999999999</v>
      </c>
      <c r="E124" s="17" t="s">
        <v>699</v>
      </c>
      <c r="F124" s="17" t="s">
        <v>438</v>
      </c>
      <c r="G124" s="33" t="s">
        <v>698</v>
      </c>
      <c r="H124" s="11" t="s">
        <v>437</v>
      </c>
      <c r="I124" s="43"/>
    </row>
    <row r="125" spans="1:10" s="16" customFormat="1" x14ac:dyDescent="0.3">
      <c r="A125" s="16" t="s">
        <v>1443</v>
      </c>
      <c r="B125" s="16" t="s">
        <v>1292</v>
      </c>
      <c r="C125" s="16" t="s">
        <v>629</v>
      </c>
      <c r="D125" s="16">
        <v>65.900000000000006</v>
      </c>
      <c r="E125" s="16" t="s">
        <v>699</v>
      </c>
      <c r="F125" s="17" t="s">
        <v>438</v>
      </c>
      <c r="G125" s="33" t="s">
        <v>698</v>
      </c>
      <c r="H125" s="11" t="s">
        <v>437</v>
      </c>
      <c r="I125" s="43"/>
    </row>
    <row r="126" spans="1:10" s="16" customFormat="1" x14ac:dyDescent="0.3">
      <c r="A126" s="16" t="s">
        <v>1443</v>
      </c>
      <c r="B126" s="16" t="s">
        <v>1292</v>
      </c>
      <c r="C126" s="16" t="s">
        <v>672</v>
      </c>
      <c r="D126" s="16">
        <v>24</v>
      </c>
      <c r="E126" s="17" t="s">
        <v>706</v>
      </c>
      <c r="F126" s="17" t="s">
        <v>441</v>
      </c>
      <c r="G126" s="33" t="s">
        <v>440</v>
      </c>
      <c r="H126" s="11" t="s">
        <v>437</v>
      </c>
      <c r="I126" s="43"/>
    </row>
    <row r="127" spans="1:10" s="16" customFormat="1" x14ac:dyDescent="0.3">
      <c r="A127" s="16" t="s">
        <v>1443</v>
      </c>
      <c r="B127" s="16" t="s">
        <v>1292</v>
      </c>
      <c r="C127" s="16" t="s">
        <v>1297</v>
      </c>
      <c r="D127" s="16">
        <v>3.8</v>
      </c>
      <c r="E127" s="17" t="s">
        <v>416</v>
      </c>
      <c r="F127" s="17" t="s">
        <v>436</v>
      </c>
      <c r="G127" s="17" t="s">
        <v>436</v>
      </c>
      <c r="H127" s="11" t="s">
        <v>437</v>
      </c>
      <c r="I127" s="43"/>
    </row>
    <row r="128" spans="1:10" s="16" customFormat="1" x14ac:dyDescent="0.3">
      <c r="A128" s="16" t="s">
        <v>1443</v>
      </c>
      <c r="B128" s="16" t="s">
        <v>1292</v>
      </c>
      <c r="C128" s="16" t="s">
        <v>4</v>
      </c>
      <c r="D128" s="16">
        <v>22.65</v>
      </c>
      <c r="E128" s="17" t="s">
        <v>706</v>
      </c>
      <c r="F128" s="17" t="s">
        <v>441</v>
      </c>
      <c r="G128" s="33" t="s">
        <v>440</v>
      </c>
      <c r="H128" s="11" t="s">
        <v>437</v>
      </c>
      <c r="I128" s="43"/>
    </row>
    <row r="129" spans="1:9" s="16" customFormat="1" x14ac:dyDescent="0.3">
      <c r="A129" s="16" t="s">
        <v>1443</v>
      </c>
      <c r="B129" s="16" t="s">
        <v>1292</v>
      </c>
      <c r="C129" s="16" t="s">
        <v>4</v>
      </c>
      <c r="D129" s="16">
        <v>22.7</v>
      </c>
      <c r="E129" s="17" t="s">
        <v>706</v>
      </c>
      <c r="F129" s="17" t="s">
        <v>441</v>
      </c>
      <c r="G129" s="33" t="s">
        <v>440</v>
      </c>
      <c r="H129" s="11" t="s">
        <v>437</v>
      </c>
      <c r="I129" s="43"/>
    </row>
    <row r="130" spans="1:9" s="16" customFormat="1" x14ac:dyDescent="0.3">
      <c r="A130" s="16" t="s">
        <v>1443</v>
      </c>
      <c r="B130" s="16" t="s">
        <v>1292</v>
      </c>
      <c r="C130" s="16" t="s">
        <v>1154</v>
      </c>
      <c r="D130" s="16">
        <v>17.600000000000001</v>
      </c>
      <c r="E130" s="16" t="s">
        <v>97</v>
      </c>
      <c r="F130" s="16" t="s">
        <v>697</v>
      </c>
      <c r="G130" s="16" t="s">
        <v>697</v>
      </c>
      <c r="H130" s="13" t="s">
        <v>437</v>
      </c>
      <c r="I130" s="43"/>
    </row>
    <row r="131" spans="1:9" s="16" customFormat="1" x14ac:dyDescent="0.3">
      <c r="A131" s="16" t="s">
        <v>1443</v>
      </c>
      <c r="B131" s="16" t="s">
        <v>1292</v>
      </c>
      <c r="C131" s="16" t="s">
        <v>4</v>
      </c>
      <c r="D131" s="16">
        <v>23.2</v>
      </c>
      <c r="E131" s="17" t="s">
        <v>706</v>
      </c>
      <c r="F131" s="17" t="s">
        <v>441</v>
      </c>
      <c r="G131" s="33" t="s">
        <v>440</v>
      </c>
      <c r="H131" s="11" t="s">
        <v>437</v>
      </c>
      <c r="I131" s="43"/>
    </row>
    <row r="132" spans="1:9" s="16" customFormat="1" x14ac:dyDescent="0.3">
      <c r="A132" s="16" t="s">
        <v>1443</v>
      </c>
      <c r="B132" s="16" t="s">
        <v>1292</v>
      </c>
      <c r="C132" s="16" t="s">
        <v>4</v>
      </c>
      <c r="D132" s="16">
        <v>20.85</v>
      </c>
      <c r="E132" s="17" t="s">
        <v>706</v>
      </c>
      <c r="F132" s="17" t="s">
        <v>441</v>
      </c>
      <c r="G132" s="33" t="s">
        <v>440</v>
      </c>
      <c r="H132" s="11" t="s">
        <v>437</v>
      </c>
      <c r="I132" s="43"/>
    </row>
    <row r="133" spans="1:9" s="16" customFormat="1" x14ac:dyDescent="0.3">
      <c r="A133" s="16" t="s">
        <v>1443</v>
      </c>
      <c r="B133" s="16" t="s">
        <v>1292</v>
      </c>
      <c r="C133" s="16" t="s">
        <v>4</v>
      </c>
      <c r="D133" s="16">
        <v>16.75</v>
      </c>
      <c r="E133" s="17" t="s">
        <v>706</v>
      </c>
      <c r="F133" s="17" t="s">
        <v>441</v>
      </c>
      <c r="G133" s="33" t="s">
        <v>440</v>
      </c>
      <c r="H133" s="11" t="s">
        <v>437</v>
      </c>
      <c r="I133" s="43"/>
    </row>
    <row r="134" spans="1:9" s="16" customFormat="1" x14ac:dyDescent="0.3">
      <c r="A134" s="16" t="s">
        <v>1443</v>
      </c>
      <c r="B134" s="16" t="s">
        <v>1292</v>
      </c>
      <c r="C134" s="16" t="s">
        <v>1298</v>
      </c>
      <c r="D134" s="16">
        <v>20.3</v>
      </c>
      <c r="E134" s="17" t="s">
        <v>706</v>
      </c>
      <c r="F134" s="17" t="s">
        <v>441</v>
      </c>
      <c r="G134" s="17" t="s">
        <v>440</v>
      </c>
      <c r="H134" s="11" t="s">
        <v>437</v>
      </c>
      <c r="I134" s="43"/>
    </row>
    <row r="135" spans="1:9" s="16" customFormat="1" x14ac:dyDescent="0.3">
      <c r="A135" s="16" t="s">
        <v>1443</v>
      </c>
      <c r="B135" s="16" t="s">
        <v>1292</v>
      </c>
      <c r="C135" s="16" t="s">
        <v>627</v>
      </c>
      <c r="D135" s="16">
        <v>6.5</v>
      </c>
      <c r="E135" s="16" t="s">
        <v>708</v>
      </c>
      <c r="F135" s="16" t="s">
        <v>436</v>
      </c>
      <c r="G135" s="33" t="s">
        <v>698</v>
      </c>
      <c r="H135" s="11" t="s">
        <v>437</v>
      </c>
      <c r="I135" s="43"/>
    </row>
    <row r="136" spans="1:9" s="16" customFormat="1" x14ac:dyDescent="0.3">
      <c r="A136" s="16" t="s">
        <v>1443</v>
      </c>
      <c r="B136" s="16" t="s">
        <v>1292</v>
      </c>
      <c r="C136" s="16" t="s">
        <v>1282</v>
      </c>
      <c r="D136" s="16">
        <v>5.9</v>
      </c>
      <c r="E136" s="16" t="s">
        <v>699</v>
      </c>
      <c r="F136" s="16" t="s">
        <v>438</v>
      </c>
      <c r="G136" s="32" t="s">
        <v>698</v>
      </c>
      <c r="H136" s="13" t="s">
        <v>437</v>
      </c>
      <c r="I136" s="43"/>
    </row>
    <row r="137" spans="1:9" s="16" customFormat="1" x14ac:dyDescent="0.3">
      <c r="A137" s="9" t="s">
        <v>1443</v>
      </c>
      <c r="B137" s="9" t="s">
        <v>1427</v>
      </c>
      <c r="C137" s="16" t="s">
        <v>628</v>
      </c>
      <c r="D137" s="16">
        <v>29</v>
      </c>
      <c r="E137" s="17" t="s">
        <v>728</v>
      </c>
      <c r="F137" s="17" t="s">
        <v>436</v>
      </c>
      <c r="G137" s="17" t="s">
        <v>436</v>
      </c>
      <c r="H137" s="11" t="s">
        <v>437</v>
      </c>
      <c r="I137" s="48" t="s">
        <v>710</v>
      </c>
    </row>
    <row r="138" spans="1:9" s="17" customFormat="1" x14ac:dyDescent="0.3">
      <c r="A138" s="9" t="s">
        <v>1443</v>
      </c>
      <c r="B138" s="9" t="s">
        <v>1427</v>
      </c>
      <c r="C138" s="17" t="s">
        <v>247</v>
      </c>
      <c r="D138" s="17">
        <f>47.25+12.35+12.2+40.68+76.75+147.56+10.05+46.5</f>
        <v>393.34</v>
      </c>
      <c r="E138" s="17" t="s">
        <v>705</v>
      </c>
      <c r="F138" s="17" t="s">
        <v>436</v>
      </c>
      <c r="G138" s="17" t="s">
        <v>698</v>
      </c>
      <c r="H138" s="11" t="s">
        <v>437</v>
      </c>
      <c r="I138" s="48"/>
    </row>
    <row r="139" spans="1:9" s="17" customFormat="1" x14ac:dyDescent="0.3">
      <c r="A139" s="9" t="s">
        <v>1443</v>
      </c>
      <c r="B139" s="9" t="s">
        <v>1427</v>
      </c>
      <c r="C139" s="11" t="s">
        <v>1181</v>
      </c>
      <c r="D139" s="11">
        <v>9.4</v>
      </c>
      <c r="E139" s="16" t="s">
        <v>97</v>
      </c>
      <c r="F139" s="13" t="s">
        <v>697</v>
      </c>
      <c r="G139" s="13" t="s">
        <v>697</v>
      </c>
      <c r="H139" s="13" t="s">
        <v>437</v>
      </c>
      <c r="I139" s="48"/>
    </row>
    <row r="140" spans="1:9" s="17" customFormat="1" x14ac:dyDescent="0.3">
      <c r="A140" s="9" t="s">
        <v>1443</v>
      </c>
      <c r="B140" s="9" t="s">
        <v>1427</v>
      </c>
      <c r="C140" s="11" t="s">
        <v>692</v>
      </c>
      <c r="D140" s="11">
        <v>15.2</v>
      </c>
      <c r="E140" s="16" t="s">
        <v>97</v>
      </c>
      <c r="F140" s="13" t="s">
        <v>697</v>
      </c>
      <c r="G140" s="13" t="s">
        <v>697</v>
      </c>
      <c r="H140" s="13" t="s">
        <v>437</v>
      </c>
      <c r="I140" s="47"/>
    </row>
    <row r="141" spans="1:9" s="17" customFormat="1" x14ac:dyDescent="0.3">
      <c r="A141" s="9" t="s">
        <v>1443</v>
      </c>
      <c r="B141" s="9" t="s">
        <v>1427</v>
      </c>
      <c r="C141" s="11" t="s">
        <v>693</v>
      </c>
      <c r="D141" s="11">
        <v>26.2</v>
      </c>
      <c r="E141" s="16" t="s">
        <v>97</v>
      </c>
      <c r="F141" s="13" t="s">
        <v>697</v>
      </c>
      <c r="G141" s="13" t="s">
        <v>697</v>
      </c>
      <c r="H141" s="13" t="s">
        <v>437</v>
      </c>
      <c r="I141" s="47"/>
    </row>
    <row r="142" spans="1:9" s="17" customFormat="1" x14ac:dyDescent="0.3">
      <c r="A142" s="9" t="s">
        <v>1443</v>
      </c>
      <c r="B142" s="9" t="s">
        <v>1427</v>
      </c>
      <c r="C142" s="17" t="s">
        <v>694</v>
      </c>
      <c r="D142" s="17">
        <v>4.3499999999999996</v>
      </c>
      <c r="E142" s="17" t="s">
        <v>416</v>
      </c>
      <c r="F142" s="17" t="s">
        <v>436</v>
      </c>
      <c r="G142" s="17" t="s">
        <v>436</v>
      </c>
      <c r="H142" s="11" t="s">
        <v>437</v>
      </c>
      <c r="I142" s="48"/>
    </row>
    <row r="143" spans="1:9" s="17" customFormat="1" x14ac:dyDescent="0.3">
      <c r="A143" s="9" t="s">
        <v>1443</v>
      </c>
      <c r="B143" s="9" t="s">
        <v>1427</v>
      </c>
      <c r="C143" s="17" t="s">
        <v>695</v>
      </c>
      <c r="D143" s="17">
        <v>11.25</v>
      </c>
      <c r="E143" s="18" t="s">
        <v>706</v>
      </c>
      <c r="F143" s="17" t="s">
        <v>441</v>
      </c>
      <c r="G143" s="33" t="s">
        <v>698</v>
      </c>
      <c r="H143" s="11" t="s">
        <v>437</v>
      </c>
      <c r="I143" s="48"/>
    </row>
    <row r="144" spans="1:9" s="17" customFormat="1" x14ac:dyDescent="0.3">
      <c r="A144" s="9" t="s">
        <v>1443</v>
      </c>
      <c r="B144" s="9" t="s">
        <v>1427</v>
      </c>
      <c r="C144" s="17" t="s">
        <v>696</v>
      </c>
      <c r="D144" s="17">
        <v>11.35</v>
      </c>
      <c r="E144" s="17" t="s">
        <v>706</v>
      </c>
      <c r="F144" s="17" t="s">
        <v>441</v>
      </c>
      <c r="G144" s="33" t="s">
        <v>698</v>
      </c>
      <c r="H144" s="11" t="s">
        <v>437</v>
      </c>
      <c r="I144" s="48"/>
    </row>
    <row r="145" spans="1:9" s="16" customFormat="1" x14ac:dyDescent="0.3">
      <c r="A145" s="16" t="s">
        <v>631</v>
      </c>
      <c r="B145" s="16" t="s">
        <v>631</v>
      </c>
      <c r="C145" s="16" t="s">
        <v>632</v>
      </c>
      <c r="D145" s="16">
        <v>80.2</v>
      </c>
      <c r="E145" s="17" t="s">
        <v>717</v>
      </c>
      <c r="F145" s="17" t="s">
        <v>441</v>
      </c>
      <c r="G145" s="33" t="s">
        <v>440</v>
      </c>
      <c r="H145" s="13" t="s">
        <v>435</v>
      </c>
      <c r="I145" s="48" t="s">
        <v>710</v>
      </c>
    </row>
    <row r="146" spans="1:9" s="16" customFormat="1" x14ac:dyDescent="0.3">
      <c r="A146" s="16" t="s">
        <v>631</v>
      </c>
      <c r="B146" s="16" t="s">
        <v>631</v>
      </c>
      <c r="C146" s="16" t="s">
        <v>633</v>
      </c>
      <c r="D146" s="16">
        <v>15.7</v>
      </c>
      <c r="E146" s="17" t="s">
        <v>706</v>
      </c>
      <c r="F146" s="17" t="s">
        <v>441</v>
      </c>
      <c r="G146" s="33" t="s">
        <v>440</v>
      </c>
      <c r="H146" s="11" t="s">
        <v>435</v>
      </c>
      <c r="I146" s="43"/>
    </row>
    <row r="147" spans="1:9" s="16" customFormat="1" x14ac:dyDescent="0.3">
      <c r="A147" s="16" t="s">
        <v>631</v>
      </c>
      <c r="B147" s="16" t="s">
        <v>631</v>
      </c>
      <c r="C147" s="16" t="s">
        <v>634</v>
      </c>
      <c r="D147" s="16">
        <v>17.25</v>
      </c>
      <c r="E147" s="17" t="s">
        <v>706</v>
      </c>
      <c r="F147" s="17" t="s">
        <v>441</v>
      </c>
      <c r="G147" s="33" t="s">
        <v>440</v>
      </c>
      <c r="H147" s="11" t="s">
        <v>435</v>
      </c>
      <c r="I147" s="43"/>
    </row>
    <row r="148" spans="1:9" s="16" customFormat="1" x14ac:dyDescent="0.3">
      <c r="A148" s="16" t="s">
        <v>631</v>
      </c>
      <c r="B148" s="16" t="s">
        <v>631</v>
      </c>
      <c r="C148" s="16" t="s">
        <v>635</v>
      </c>
      <c r="D148" s="16">
        <v>35.1</v>
      </c>
      <c r="E148" s="16" t="s">
        <v>706</v>
      </c>
      <c r="F148" s="16" t="s">
        <v>441</v>
      </c>
      <c r="G148" s="32" t="s">
        <v>440</v>
      </c>
      <c r="H148" s="13" t="s">
        <v>435</v>
      </c>
      <c r="I148" s="43"/>
    </row>
    <row r="149" spans="1:9" s="16" customFormat="1" x14ac:dyDescent="0.3">
      <c r="A149" s="16" t="s">
        <v>631</v>
      </c>
      <c r="B149" s="16" t="s">
        <v>631</v>
      </c>
      <c r="C149" s="16" t="s">
        <v>636</v>
      </c>
      <c r="D149" s="16">
        <v>16.5</v>
      </c>
      <c r="E149" s="16" t="s">
        <v>706</v>
      </c>
      <c r="F149" s="16" t="s">
        <v>441</v>
      </c>
      <c r="G149" s="32" t="s">
        <v>440</v>
      </c>
      <c r="H149" s="13" t="s">
        <v>435</v>
      </c>
      <c r="I149" s="43"/>
    </row>
    <row r="150" spans="1:9" s="16" customFormat="1" x14ac:dyDescent="0.3">
      <c r="A150" s="16" t="s">
        <v>631</v>
      </c>
      <c r="B150" s="16" t="s">
        <v>631</v>
      </c>
      <c r="C150" s="16" t="s">
        <v>637</v>
      </c>
      <c r="D150" s="16">
        <v>17.25</v>
      </c>
      <c r="E150" s="16" t="s">
        <v>706</v>
      </c>
      <c r="F150" s="16" t="s">
        <v>441</v>
      </c>
      <c r="G150" s="32" t="s">
        <v>440</v>
      </c>
      <c r="H150" s="13" t="s">
        <v>435</v>
      </c>
      <c r="I150" s="43"/>
    </row>
    <row r="151" spans="1:9" s="16" customFormat="1" x14ac:dyDescent="0.3">
      <c r="A151" s="16" t="s">
        <v>631</v>
      </c>
      <c r="B151" s="16" t="s">
        <v>631</v>
      </c>
      <c r="C151" s="16" t="s">
        <v>638</v>
      </c>
      <c r="D151" s="16">
        <v>74.3</v>
      </c>
      <c r="E151" s="16" t="s">
        <v>706</v>
      </c>
      <c r="F151" s="16" t="s">
        <v>441</v>
      </c>
      <c r="G151" s="32" t="s">
        <v>440</v>
      </c>
      <c r="H151" s="13" t="s">
        <v>435</v>
      </c>
      <c r="I151" s="43"/>
    </row>
    <row r="152" spans="1:9" s="16" customFormat="1" x14ac:dyDescent="0.3">
      <c r="A152" s="16" t="s">
        <v>631</v>
      </c>
      <c r="B152" s="16" t="s">
        <v>631</v>
      </c>
      <c r="C152" s="16" t="s">
        <v>449</v>
      </c>
      <c r="D152" s="16">
        <v>5.8</v>
      </c>
      <c r="E152" s="17" t="s">
        <v>416</v>
      </c>
      <c r="F152" s="17" t="s">
        <v>436</v>
      </c>
      <c r="G152" s="17" t="s">
        <v>436</v>
      </c>
      <c r="H152" s="11" t="s">
        <v>435</v>
      </c>
      <c r="I152" s="43"/>
    </row>
    <row r="153" spans="1:9" s="16" customFormat="1" x14ac:dyDescent="0.3">
      <c r="A153" s="16" t="s">
        <v>631</v>
      </c>
      <c r="B153" s="16" t="s">
        <v>631</v>
      </c>
      <c r="C153" s="16" t="s">
        <v>639</v>
      </c>
      <c r="D153" s="16">
        <v>13.7</v>
      </c>
      <c r="E153" s="16" t="s">
        <v>706</v>
      </c>
      <c r="F153" s="16" t="s">
        <v>441</v>
      </c>
      <c r="G153" s="32" t="s">
        <v>440</v>
      </c>
      <c r="H153" s="13" t="s">
        <v>435</v>
      </c>
      <c r="I153" s="43"/>
    </row>
    <row r="154" spans="1:9" s="16" customFormat="1" x14ac:dyDescent="0.3">
      <c r="A154" s="16" t="s">
        <v>631</v>
      </c>
      <c r="B154" s="16" t="s">
        <v>631</v>
      </c>
      <c r="C154" s="16" t="s">
        <v>640</v>
      </c>
      <c r="D154" s="16">
        <v>23.1</v>
      </c>
      <c r="E154" s="16" t="s">
        <v>706</v>
      </c>
      <c r="F154" s="16" t="s">
        <v>441</v>
      </c>
      <c r="G154" s="32" t="s">
        <v>440</v>
      </c>
      <c r="H154" s="13" t="s">
        <v>435</v>
      </c>
      <c r="I154" s="43"/>
    </row>
    <row r="155" spans="1:9" s="16" customFormat="1" x14ac:dyDescent="0.3">
      <c r="A155" s="16" t="s">
        <v>631</v>
      </c>
      <c r="B155" s="16" t="s">
        <v>631</v>
      </c>
      <c r="C155" s="16" t="s">
        <v>449</v>
      </c>
      <c r="D155" s="16">
        <v>10.25</v>
      </c>
      <c r="E155" s="17" t="s">
        <v>416</v>
      </c>
      <c r="F155" s="17" t="s">
        <v>436</v>
      </c>
      <c r="G155" s="17" t="s">
        <v>436</v>
      </c>
      <c r="H155" s="11" t="s">
        <v>435</v>
      </c>
      <c r="I155" s="43"/>
    </row>
    <row r="156" spans="1:9" s="16" customFormat="1" x14ac:dyDescent="0.3">
      <c r="A156" s="16" t="s">
        <v>631</v>
      </c>
      <c r="B156" s="16" t="s">
        <v>631</v>
      </c>
      <c r="C156" s="16" t="s">
        <v>641</v>
      </c>
      <c r="D156" s="16">
        <v>16.399999999999999</v>
      </c>
      <c r="E156" s="16" t="s">
        <v>706</v>
      </c>
      <c r="F156" s="16" t="s">
        <v>441</v>
      </c>
      <c r="G156" s="32" t="s">
        <v>440</v>
      </c>
      <c r="H156" s="13" t="s">
        <v>435</v>
      </c>
      <c r="I156" s="43"/>
    </row>
    <row r="157" spans="1:9" s="16" customFormat="1" x14ac:dyDescent="0.3">
      <c r="A157" s="16" t="s">
        <v>631</v>
      </c>
      <c r="B157" s="16" t="s">
        <v>631</v>
      </c>
      <c r="C157" s="16" t="s">
        <v>642</v>
      </c>
      <c r="D157" s="16">
        <v>15.2</v>
      </c>
      <c r="E157" s="16" t="s">
        <v>706</v>
      </c>
      <c r="F157" s="16" t="s">
        <v>441</v>
      </c>
      <c r="G157" s="32" t="s">
        <v>440</v>
      </c>
      <c r="H157" s="13" t="s">
        <v>435</v>
      </c>
      <c r="I157" s="43"/>
    </row>
    <row r="158" spans="1:9" s="16" customFormat="1" x14ac:dyDescent="0.3">
      <c r="A158" s="16" t="s">
        <v>631</v>
      </c>
      <c r="B158" s="16" t="s">
        <v>631</v>
      </c>
      <c r="C158" s="16" t="s">
        <v>643</v>
      </c>
      <c r="D158" s="16">
        <v>11.35</v>
      </c>
      <c r="E158" s="16" t="s">
        <v>706</v>
      </c>
      <c r="F158" s="16" t="s">
        <v>441</v>
      </c>
      <c r="G158" s="32" t="s">
        <v>440</v>
      </c>
      <c r="H158" s="13" t="s">
        <v>435</v>
      </c>
      <c r="I158" s="43"/>
    </row>
    <row r="159" spans="1:9" s="16" customFormat="1" x14ac:dyDescent="0.3">
      <c r="A159" s="16" t="s">
        <v>631</v>
      </c>
      <c r="B159" s="16" t="s">
        <v>631</v>
      </c>
      <c r="C159" s="16" t="s">
        <v>644</v>
      </c>
      <c r="D159" s="16">
        <v>14.2</v>
      </c>
      <c r="E159" s="16" t="s">
        <v>706</v>
      </c>
      <c r="F159" s="16" t="s">
        <v>441</v>
      </c>
      <c r="G159" s="32" t="s">
        <v>440</v>
      </c>
      <c r="H159" s="13" t="s">
        <v>435</v>
      </c>
      <c r="I159" s="43"/>
    </row>
    <row r="160" spans="1:9" s="16" customFormat="1" x14ac:dyDescent="0.3">
      <c r="A160" s="16" t="s">
        <v>631</v>
      </c>
      <c r="B160" s="16" t="s">
        <v>631</v>
      </c>
      <c r="C160" s="16" t="s">
        <v>111</v>
      </c>
      <c r="D160" s="16">
        <v>31.3</v>
      </c>
      <c r="E160" s="16" t="s">
        <v>978</v>
      </c>
      <c r="F160" s="16" t="s">
        <v>441</v>
      </c>
      <c r="G160" s="16" t="s">
        <v>698</v>
      </c>
      <c r="H160" s="13" t="s">
        <v>435</v>
      </c>
      <c r="I160" s="43"/>
    </row>
    <row r="161" spans="1:9" s="16" customFormat="1" x14ac:dyDescent="0.3">
      <c r="A161" s="16" t="s">
        <v>631</v>
      </c>
      <c r="B161" s="16" t="s">
        <v>631</v>
      </c>
      <c r="C161" s="16" t="s">
        <v>54</v>
      </c>
      <c r="D161" s="16">
        <v>14</v>
      </c>
      <c r="E161" s="17" t="s">
        <v>416</v>
      </c>
      <c r="F161" s="17" t="s">
        <v>436</v>
      </c>
      <c r="G161" s="17" t="s">
        <v>436</v>
      </c>
      <c r="H161" s="11" t="s">
        <v>435</v>
      </c>
      <c r="I161" s="43"/>
    </row>
    <row r="162" spans="1:9" s="16" customFormat="1" x14ac:dyDescent="0.3">
      <c r="A162" s="16" t="s">
        <v>631</v>
      </c>
      <c r="B162" s="16" t="s">
        <v>631</v>
      </c>
      <c r="C162" s="16" t="s">
        <v>1186</v>
      </c>
      <c r="D162" s="16">
        <v>15.8</v>
      </c>
      <c r="E162" s="17" t="s">
        <v>699</v>
      </c>
      <c r="F162" s="17" t="s">
        <v>438</v>
      </c>
      <c r="G162" s="16" t="s">
        <v>698</v>
      </c>
      <c r="H162" s="13" t="s">
        <v>435</v>
      </c>
      <c r="I162" s="43"/>
    </row>
    <row r="163" spans="1:9" s="16" customFormat="1" x14ac:dyDescent="0.3">
      <c r="A163" s="13" t="s">
        <v>631</v>
      </c>
      <c r="B163" s="13" t="s">
        <v>631</v>
      </c>
      <c r="C163" s="13" t="s">
        <v>1173</v>
      </c>
      <c r="D163" s="16">
        <f>27.6+92.75+46.5+49.2</f>
        <v>216.05</v>
      </c>
      <c r="E163" s="13" t="s">
        <v>705</v>
      </c>
      <c r="F163" s="11" t="s">
        <v>436</v>
      </c>
      <c r="G163" s="36" t="s">
        <v>698</v>
      </c>
      <c r="H163" s="13" t="s">
        <v>435</v>
      </c>
      <c r="I163" s="64"/>
    </row>
    <row r="164" spans="1:9" x14ac:dyDescent="0.3">
      <c r="A164" s="16" t="s">
        <v>631</v>
      </c>
      <c r="B164" s="16" t="s">
        <v>631</v>
      </c>
      <c r="C164" s="1" t="s">
        <v>645</v>
      </c>
      <c r="D164" s="1">
        <v>7.2</v>
      </c>
      <c r="E164" s="17" t="s">
        <v>705</v>
      </c>
      <c r="F164" s="11" t="s">
        <v>436</v>
      </c>
      <c r="G164" s="33" t="s">
        <v>698</v>
      </c>
      <c r="H164" s="11" t="s">
        <v>435</v>
      </c>
    </row>
    <row r="165" spans="1:9" x14ac:dyDescent="0.3">
      <c r="A165" s="16" t="s">
        <v>631</v>
      </c>
      <c r="B165" s="16" t="s">
        <v>631</v>
      </c>
      <c r="C165" s="1" t="s">
        <v>252</v>
      </c>
      <c r="D165" s="1">
        <v>30.15</v>
      </c>
      <c r="E165" s="17" t="s">
        <v>717</v>
      </c>
      <c r="F165" s="17" t="s">
        <v>441</v>
      </c>
      <c r="G165" s="33" t="s">
        <v>440</v>
      </c>
      <c r="H165" s="13" t="s">
        <v>435</v>
      </c>
      <c r="I165" s="48" t="s">
        <v>710</v>
      </c>
    </row>
    <row r="166" spans="1:9" x14ac:dyDescent="0.3">
      <c r="A166" s="16" t="s">
        <v>631</v>
      </c>
      <c r="B166" s="16" t="s">
        <v>631</v>
      </c>
      <c r="C166" s="16" t="s">
        <v>646</v>
      </c>
      <c r="D166" s="1">
        <v>15.95</v>
      </c>
      <c r="E166" s="16" t="s">
        <v>706</v>
      </c>
      <c r="F166" s="16" t="s">
        <v>441</v>
      </c>
      <c r="G166" s="32" t="s">
        <v>440</v>
      </c>
      <c r="H166" s="13" t="s">
        <v>435</v>
      </c>
    </row>
    <row r="167" spans="1:9" x14ac:dyDescent="0.3">
      <c r="A167" s="16" t="s">
        <v>631</v>
      </c>
      <c r="B167" s="16" t="s">
        <v>631</v>
      </c>
      <c r="C167" s="1" t="s">
        <v>647</v>
      </c>
      <c r="D167" s="1">
        <v>15.6</v>
      </c>
      <c r="E167" s="17" t="s">
        <v>706</v>
      </c>
      <c r="F167" s="17" t="s">
        <v>441</v>
      </c>
      <c r="G167" s="33" t="s">
        <v>440</v>
      </c>
      <c r="H167" s="8" t="s">
        <v>435</v>
      </c>
    </row>
    <row r="168" spans="1:9" x14ac:dyDescent="0.3">
      <c r="A168" s="16" t="s">
        <v>631</v>
      </c>
      <c r="B168" s="16" t="s">
        <v>631</v>
      </c>
      <c r="C168" s="1" t="s">
        <v>648</v>
      </c>
      <c r="D168" s="1">
        <v>15.5</v>
      </c>
      <c r="E168" s="17" t="s">
        <v>706</v>
      </c>
      <c r="F168" s="17" t="s">
        <v>441</v>
      </c>
      <c r="G168" s="33" t="s">
        <v>440</v>
      </c>
      <c r="H168" s="8" t="s">
        <v>435</v>
      </c>
    </row>
    <row r="169" spans="1:9" x14ac:dyDescent="0.3">
      <c r="A169" s="16" t="s">
        <v>631</v>
      </c>
      <c r="B169" s="16" t="s">
        <v>631</v>
      </c>
      <c r="C169" s="1" t="s">
        <v>649</v>
      </c>
      <c r="D169" s="1">
        <v>16.350000000000001</v>
      </c>
      <c r="E169" s="17" t="s">
        <v>706</v>
      </c>
      <c r="F169" s="17" t="s">
        <v>441</v>
      </c>
      <c r="G169" s="33" t="s">
        <v>440</v>
      </c>
      <c r="H169" s="8" t="s">
        <v>435</v>
      </c>
    </row>
    <row r="170" spans="1:9" x14ac:dyDescent="0.3">
      <c r="A170" s="16" t="s">
        <v>631</v>
      </c>
      <c r="B170" s="16" t="s">
        <v>631</v>
      </c>
      <c r="C170" s="1" t="s">
        <v>650</v>
      </c>
      <c r="D170" s="1">
        <v>36.75</v>
      </c>
      <c r="E170" s="17" t="s">
        <v>717</v>
      </c>
      <c r="F170" s="17" t="s">
        <v>441</v>
      </c>
      <c r="G170" s="33" t="s">
        <v>440</v>
      </c>
      <c r="H170" s="13" t="s">
        <v>435</v>
      </c>
      <c r="I170" s="48" t="s">
        <v>710</v>
      </c>
    </row>
    <row r="171" spans="1:9" x14ac:dyDescent="0.3">
      <c r="A171" s="16" t="s">
        <v>631</v>
      </c>
      <c r="B171" s="16" t="s">
        <v>631</v>
      </c>
      <c r="C171" s="1" t="s">
        <v>651</v>
      </c>
      <c r="D171" s="1">
        <v>5.4</v>
      </c>
      <c r="E171" s="17" t="s">
        <v>706</v>
      </c>
      <c r="F171" s="17" t="s">
        <v>441</v>
      </c>
      <c r="G171" s="33" t="s">
        <v>440</v>
      </c>
      <c r="H171" s="8" t="s">
        <v>435</v>
      </c>
    </row>
    <row r="172" spans="1:9" x14ac:dyDescent="0.3">
      <c r="A172" s="16" t="s">
        <v>631</v>
      </c>
      <c r="B172" s="16" t="s">
        <v>631</v>
      </c>
      <c r="C172" s="1" t="s">
        <v>652</v>
      </c>
      <c r="D172" s="1">
        <v>13</v>
      </c>
      <c r="E172" s="17" t="s">
        <v>706</v>
      </c>
      <c r="F172" s="17" t="s">
        <v>441</v>
      </c>
      <c r="G172" s="33" t="s">
        <v>440</v>
      </c>
      <c r="H172" s="8" t="s">
        <v>435</v>
      </c>
    </row>
    <row r="173" spans="1:9" x14ac:dyDescent="0.3">
      <c r="A173" s="16" t="s">
        <v>631</v>
      </c>
      <c r="B173" s="16" t="s">
        <v>631</v>
      </c>
      <c r="C173" s="1" t="s">
        <v>653</v>
      </c>
      <c r="D173" s="1">
        <v>27.2</v>
      </c>
      <c r="E173" s="1" t="s">
        <v>706</v>
      </c>
      <c r="F173" s="1" t="s">
        <v>441</v>
      </c>
      <c r="G173" s="31" t="s">
        <v>440</v>
      </c>
      <c r="H173" s="8" t="s">
        <v>435</v>
      </c>
    </row>
    <row r="174" spans="1:9" x14ac:dyDescent="0.3">
      <c r="A174" s="16" t="s">
        <v>631</v>
      </c>
      <c r="B174" s="16" t="s">
        <v>631</v>
      </c>
      <c r="C174" s="1" t="s">
        <v>654</v>
      </c>
      <c r="D174" s="1">
        <v>16.7</v>
      </c>
      <c r="E174" s="17" t="s">
        <v>706</v>
      </c>
      <c r="F174" s="17" t="s">
        <v>441</v>
      </c>
      <c r="G174" s="33" t="s">
        <v>440</v>
      </c>
      <c r="H174" s="8" t="s">
        <v>435</v>
      </c>
    </row>
    <row r="175" spans="1:9" x14ac:dyDescent="0.3">
      <c r="A175" s="16" t="s">
        <v>631</v>
      </c>
      <c r="B175" s="16" t="s">
        <v>631</v>
      </c>
      <c r="C175" s="1" t="s">
        <v>122</v>
      </c>
      <c r="D175" s="1">
        <v>17.45</v>
      </c>
      <c r="E175" s="14" t="s">
        <v>706</v>
      </c>
      <c r="F175" s="14" t="s">
        <v>441</v>
      </c>
      <c r="G175" s="31" t="s">
        <v>440</v>
      </c>
      <c r="H175" s="8" t="s">
        <v>435</v>
      </c>
    </row>
    <row r="176" spans="1:9" x14ac:dyDescent="0.3">
      <c r="A176" s="16" t="s">
        <v>631</v>
      </c>
      <c r="B176" s="16" t="s">
        <v>631</v>
      </c>
      <c r="C176" s="1" t="s">
        <v>403</v>
      </c>
      <c r="D176" s="1">
        <v>16.399999999999999</v>
      </c>
      <c r="E176" s="17" t="s">
        <v>706</v>
      </c>
      <c r="F176" s="17" t="s">
        <v>441</v>
      </c>
      <c r="G176" s="33" t="s">
        <v>440</v>
      </c>
      <c r="H176" s="11" t="s">
        <v>437</v>
      </c>
    </row>
    <row r="177" spans="1:9" x14ac:dyDescent="0.3">
      <c r="A177" s="16" t="s">
        <v>631</v>
      </c>
      <c r="B177" s="16" t="s">
        <v>631</v>
      </c>
      <c r="C177" s="1" t="s">
        <v>252</v>
      </c>
      <c r="D177" s="1">
        <v>37.6</v>
      </c>
      <c r="E177" s="17" t="s">
        <v>717</v>
      </c>
      <c r="F177" s="17" t="s">
        <v>441</v>
      </c>
      <c r="G177" s="33" t="s">
        <v>440</v>
      </c>
      <c r="H177" s="13" t="s">
        <v>435</v>
      </c>
      <c r="I177" s="48" t="s">
        <v>710</v>
      </c>
    </row>
    <row r="178" spans="1:9" x14ac:dyDescent="0.3">
      <c r="A178" s="16" t="s">
        <v>631</v>
      </c>
      <c r="B178" s="16" t="s">
        <v>631</v>
      </c>
      <c r="C178" s="1" t="s">
        <v>587</v>
      </c>
      <c r="D178" s="1">
        <v>11.7</v>
      </c>
      <c r="E178" s="14" t="s">
        <v>706</v>
      </c>
      <c r="F178" s="14" t="s">
        <v>441</v>
      </c>
      <c r="G178" s="31" t="s">
        <v>440</v>
      </c>
      <c r="H178" s="8" t="s">
        <v>435</v>
      </c>
    </row>
    <row r="179" spans="1:9" x14ac:dyDescent="0.3">
      <c r="A179" s="16" t="s">
        <v>631</v>
      </c>
      <c r="B179" s="16" t="s">
        <v>631</v>
      </c>
      <c r="C179" s="1" t="s">
        <v>660</v>
      </c>
      <c r="D179" s="1">
        <v>17.25</v>
      </c>
      <c r="E179" s="17" t="s">
        <v>706</v>
      </c>
      <c r="F179" s="17" t="s">
        <v>441</v>
      </c>
      <c r="G179" s="33" t="s">
        <v>440</v>
      </c>
      <c r="H179" s="8" t="s">
        <v>435</v>
      </c>
    </row>
    <row r="180" spans="1:9" x14ac:dyDescent="0.3">
      <c r="A180" s="16" t="s">
        <v>631</v>
      </c>
      <c r="B180" s="16" t="s">
        <v>631</v>
      </c>
      <c r="C180" s="1" t="s">
        <v>11</v>
      </c>
      <c r="D180" s="1">
        <v>2</v>
      </c>
      <c r="E180" s="17" t="s">
        <v>706</v>
      </c>
      <c r="F180" s="17" t="s">
        <v>441</v>
      </c>
      <c r="G180" s="33" t="s">
        <v>698</v>
      </c>
      <c r="H180" s="13" t="s">
        <v>435</v>
      </c>
    </row>
    <row r="181" spans="1:9" x14ac:dyDescent="0.3">
      <c r="A181" s="13" t="s">
        <v>673</v>
      </c>
      <c r="B181" s="13" t="s">
        <v>673</v>
      </c>
      <c r="C181" s="8" t="s">
        <v>674</v>
      </c>
      <c r="D181" s="8">
        <v>9.4499999999999993</v>
      </c>
      <c r="E181" s="16" t="s">
        <v>97</v>
      </c>
      <c r="F181" s="13" t="s">
        <v>697</v>
      </c>
      <c r="G181" s="13" t="s">
        <v>697</v>
      </c>
      <c r="H181" s="13" t="s">
        <v>437</v>
      </c>
    </row>
    <row r="182" spans="1:9" x14ac:dyDescent="0.3">
      <c r="A182" s="13" t="s">
        <v>673</v>
      </c>
      <c r="B182" s="13" t="s">
        <v>673</v>
      </c>
      <c r="C182" s="8" t="s">
        <v>1342</v>
      </c>
      <c r="D182" s="8">
        <v>54.55</v>
      </c>
      <c r="E182" s="16" t="s">
        <v>97</v>
      </c>
      <c r="F182" s="13" t="s">
        <v>697</v>
      </c>
      <c r="G182" s="13" t="s">
        <v>697</v>
      </c>
      <c r="H182" s="13" t="s">
        <v>437</v>
      </c>
    </row>
    <row r="183" spans="1:9" x14ac:dyDescent="0.3">
      <c r="A183" s="13" t="s">
        <v>673</v>
      </c>
      <c r="B183" s="13" t="s">
        <v>673</v>
      </c>
      <c r="C183" s="8" t="s">
        <v>692</v>
      </c>
      <c r="D183" s="8">
        <v>22.5</v>
      </c>
      <c r="E183" s="16" t="s">
        <v>97</v>
      </c>
      <c r="F183" s="13" t="s">
        <v>697</v>
      </c>
      <c r="G183" s="13" t="s">
        <v>697</v>
      </c>
      <c r="H183" s="13" t="s">
        <v>437</v>
      </c>
      <c r="I183" s="47"/>
    </row>
    <row r="184" spans="1:9" x14ac:dyDescent="0.3">
      <c r="A184" s="16" t="s">
        <v>673</v>
      </c>
      <c r="B184" s="16" t="s">
        <v>673</v>
      </c>
      <c r="C184" s="1" t="s">
        <v>679</v>
      </c>
      <c r="D184" s="1">
        <v>21.05</v>
      </c>
      <c r="E184" s="17" t="s">
        <v>706</v>
      </c>
      <c r="F184" s="17" t="s">
        <v>441</v>
      </c>
      <c r="G184" s="33" t="s">
        <v>440</v>
      </c>
      <c r="H184" s="11" t="s">
        <v>437</v>
      </c>
    </row>
    <row r="185" spans="1:9" x14ac:dyDescent="0.3">
      <c r="A185" s="16" t="s">
        <v>673</v>
      </c>
      <c r="B185" s="16" t="s">
        <v>673</v>
      </c>
      <c r="C185" s="1" t="s">
        <v>17</v>
      </c>
      <c r="D185" s="1">
        <v>20</v>
      </c>
      <c r="E185" s="17" t="s">
        <v>706</v>
      </c>
      <c r="F185" s="17" t="s">
        <v>441</v>
      </c>
      <c r="G185" s="33" t="s">
        <v>440</v>
      </c>
      <c r="H185" s="11" t="s">
        <v>437</v>
      </c>
    </row>
    <row r="186" spans="1:9" x14ac:dyDescent="0.3">
      <c r="A186" s="16" t="s">
        <v>673</v>
      </c>
      <c r="B186" s="16" t="s">
        <v>673</v>
      </c>
      <c r="C186" s="1" t="s">
        <v>680</v>
      </c>
      <c r="D186" s="1">
        <v>12.9</v>
      </c>
      <c r="E186" s="17" t="s">
        <v>706</v>
      </c>
      <c r="F186" s="17" t="s">
        <v>441</v>
      </c>
      <c r="G186" s="33" t="s">
        <v>440</v>
      </c>
      <c r="H186" s="11" t="s">
        <v>437</v>
      </c>
    </row>
    <row r="187" spans="1:9" x14ac:dyDescent="0.3">
      <c r="A187" s="16" t="s">
        <v>673</v>
      </c>
      <c r="B187" s="16" t="s">
        <v>673</v>
      </c>
      <c r="C187" s="1" t="s">
        <v>681</v>
      </c>
      <c r="D187" s="1">
        <v>12.7</v>
      </c>
      <c r="E187" s="17" t="s">
        <v>706</v>
      </c>
      <c r="F187" s="17" t="s">
        <v>441</v>
      </c>
      <c r="G187" s="33" t="s">
        <v>440</v>
      </c>
      <c r="H187" s="11" t="s">
        <v>437</v>
      </c>
    </row>
    <row r="188" spans="1:9" x14ac:dyDescent="0.3">
      <c r="A188" s="16" t="s">
        <v>673</v>
      </c>
      <c r="B188" s="16" t="s">
        <v>673</v>
      </c>
      <c r="C188" s="1" t="s">
        <v>682</v>
      </c>
      <c r="D188" s="1">
        <v>10.52</v>
      </c>
      <c r="E188" s="14" t="s">
        <v>706</v>
      </c>
      <c r="F188" s="14" t="s">
        <v>441</v>
      </c>
      <c r="G188" s="31" t="s">
        <v>440</v>
      </c>
      <c r="H188" s="11" t="s">
        <v>437</v>
      </c>
    </row>
    <row r="189" spans="1:9" x14ac:dyDescent="0.3">
      <c r="A189" s="16" t="s">
        <v>673</v>
      </c>
      <c r="B189" s="16" t="s">
        <v>673</v>
      </c>
      <c r="C189" s="1" t="s">
        <v>683</v>
      </c>
      <c r="D189" s="1">
        <v>10.62</v>
      </c>
      <c r="E189" s="17" t="s">
        <v>706</v>
      </c>
      <c r="F189" s="17" t="s">
        <v>441</v>
      </c>
      <c r="G189" s="33" t="s">
        <v>698</v>
      </c>
      <c r="H189" s="11" t="s">
        <v>437</v>
      </c>
    </row>
    <row r="190" spans="1:9" s="14" customFormat="1" x14ac:dyDescent="0.3">
      <c r="A190" s="16" t="s">
        <v>673</v>
      </c>
      <c r="B190" s="16" t="s">
        <v>673</v>
      </c>
      <c r="C190" s="14" t="s">
        <v>380</v>
      </c>
      <c r="D190" s="14">
        <v>22.5</v>
      </c>
      <c r="E190" s="17" t="s">
        <v>706</v>
      </c>
      <c r="F190" s="17" t="s">
        <v>441</v>
      </c>
      <c r="G190" s="33" t="s">
        <v>698</v>
      </c>
      <c r="H190" s="11" t="s">
        <v>437</v>
      </c>
      <c r="I190" s="44"/>
    </row>
    <row r="191" spans="1:9" s="14" customFormat="1" x14ac:dyDescent="0.3">
      <c r="A191" s="16" t="s">
        <v>673</v>
      </c>
      <c r="B191" s="16" t="s">
        <v>673</v>
      </c>
      <c r="C191" s="14" t="s">
        <v>684</v>
      </c>
      <c r="D191" s="14">
        <v>13.6</v>
      </c>
      <c r="E191" s="18" t="s">
        <v>706</v>
      </c>
      <c r="F191" s="17" t="s">
        <v>441</v>
      </c>
      <c r="G191" s="33" t="s">
        <v>698</v>
      </c>
      <c r="H191" s="8" t="s">
        <v>437</v>
      </c>
      <c r="I191" s="44"/>
    </row>
    <row r="192" spans="1:9" s="14" customFormat="1" x14ac:dyDescent="0.3">
      <c r="A192" s="16" t="s">
        <v>673</v>
      </c>
      <c r="B192" s="16" t="s">
        <v>673</v>
      </c>
      <c r="C192" s="14" t="s">
        <v>685</v>
      </c>
      <c r="D192" s="14">
        <v>30.25</v>
      </c>
      <c r="E192" s="17" t="s">
        <v>728</v>
      </c>
      <c r="F192" s="14" t="s">
        <v>436</v>
      </c>
      <c r="G192" s="31" t="s">
        <v>698</v>
      </c>
      <c r="H192" s="11" t="s">
        <v>437</v>
      </c>
      <c r="I192" s="44"/>
    </row>
    <row r="193" spans="1:9" s="14" customFormat="1" x14ac:dyDescent="0.3">
      <c r="A193" s="16" t="s">
        <v>673</v>
      </c>
      <c r="B193" s="16" t="s">
        <v>673</v>
      </c>
      <c r="C193" s="14" t="s">
        <v>686</v>
      </c>
      <c r="D193" s="14">
        <v>18.149999999999999</v>
      </c>
      <c r="E193" s="17" t="s">
        <v>728</v>
      </c>
      <c r="F193" s="14" t="s">
        <v>436</v>
      </c>
      <c r="G193" s="31" t="s">
        <v>698</v>
      </c>
      <c r="H193" s="11" t="s">
        <v>437</v>
      </c>
      <c r="I193" s="44"/>
    </row>
    <row r="194" spans="1:9" s="14" customFormat="1" x14ac:dyDescent="0.3">
      <c r="A194" s="16" t="s">
        <v>673</v>
      </c>
      <c r="B194" s="16" t="s">
        <v>673</v>
      </c>
      <c r="C194" s="14" t="s">
        <v>687</v>
      </c>
      <c r="D194" s="14">
        <v>217.18</v>
      </c>
      <c r="E194" s="14" t="s">
        <v>708</v>
      </c>
      <c r="F194" s="14" t="s">
        <v>436</v>
      </c>
      <c r="G194" s="14" t="s">
        <v>436</v>
      </c>
      <c r="H194" s="8" t="s">
        <v>437</v>
      </c>
      <c r="I194" s="44"/>
    </row>
    <row r="195" spans="1:9" s="14" customFormat="1" x14ac:dyDescent="0.3">
      <c r="A195" s="16" t="s">
        <v>673</v>
      </c>
      <c r="B195" s="16" t="s">
        <v>673</v>
      </c>
      <c r="C195" s="14" t="s">
        <v>688</v>
      </c>
      <c r="D195" s="14">
        <v>18.399999999999999</v>
      </c>
      <c r="E195" s="17" t="s">
        <v>706</v>
      </c>
      <c r="F195" s="17" t="s">
        <v>441</v>
      </c>
      <c r="G195" s="33" t="s">
        <v>698</v>
      </c>
      <c r="H195" s="11" t="s">
        <v>437</v>
      </c>
      <c r="I195" s="44"/>
    </row>
    <row r="196" spans="1:9" s="14" customFormat="1" x14ac:dyDescent="0.3">
      <c r="A196" s="16" t="s">
        <v>673</v>
      </c>
      <c r="B196" s="16" t="s">
        <v>673</v>
      </c>
      <c r="C196" s="14" t="s">
        <v>1296</v>
      </c>
      <c r="D196" s="14">
        <v>57.4</v>
      </c>
      <c r="E196" s="17" t="s">
        <v>749</v>
      </c>
      <c r="F196" s="17" t="s">
        <v>436</v>
      </c>
      <c r="G196" s="17" t="s">
        <v>436</v>
      </c>
      <c r="H196" s="11" t="s">
        <v>437</v>
      </c>
      <c r="I196" s="48" t="s">
        <v>710</v>
      </c>
    </row>
    <row r="197" spans="1:9" s="14" customFormat="1" x14ac:dyDescent="0.3">
      <c r="A197" s="16" t="s">
        <v>673</v>
      </c>
      <c r="B197" s="16" t="s">
        <v>673</v>
      </c>
      <c r="C197" s="14" t="s">
        <v>17</v>
      </c>
      <c r="D197" s="14">
        <v>10.35</v>
      </c>
      <c r="E197" s="17" t="s">
        <v>706</v>
      </c>
      <c r="F197" s="17" t="s">
        <v>441</v>
      </c>
      <c r="G197" s="33" t="s">
        <v>440</v>
      </c>
      <c r="H197" s="11" t="s">
        <v>437</v>
      </c>
      <c r="I197" s="44"/>
    </row>
    <row r="198" spans="1:9" s="14" customFormat="1" x14ac:dyDescent="0.3">
      <c r="A198" s="16" t="s">
        <v>673</v>
      </c>
      <c r="B198" s="16" t="s">
        <v>673</v>
      </c>
      <c r="C198" s="14" t="s">
        <v>1240</v>
      </c>
      <c r="D198" s="14">
        <v>29.1</v>
      </c>
      <c r="E198" s="17" t="s">
        <v>706</v>
      </c>
      <c r="F198" s="17" t="s">
        <v>436</v>
      </c>
      <c r="G198" s="33" t="s">
        <v>698</v>
      </c>
      <c r="H198" s="11" t="s">
        <v>437</v>
      </c>
      <c r="I198" s="44"/>
    </row>
    <row r="199" spans="1:9" s="14" customFormat="1" x14ac:dyDescent="0.3">
      <c r="A199" s="16" t="s">
        <v>673</v>
      </c>
      <c r="B199" s="16" t="s">
        <v>673</v>
      </c>
      <c r="C199" s="14" t="s">
        <v>1241</v>
      </c>
      <c r="D199" s="14">
        <v>22.33</v>
      </c>
      <c r="E199" s="17" t="s">
        <v>706</v>
      </c>
      <c r="F199" s="17" t="s">
        <v>436</v>
      </c>
      <c r="G199" s="33" t="s">
        <v>698</v>
      </c>
      <c r="H199" s="11" t="s">
        <v>437</v>
      </c>
      <c r="I199" s="44"/>
    </row>
    <row r="200" spans="1:9" s="14" customFormat="1" x14ac:dyDescent="0.3">
      <c r="A200" s="16" t="s">
        <v>673</v>
      </c>
      <c r="B200" s="16" t="s">
        <v>673</v>
      </c>
      <c r="C200" s="14" t="s">
        <v>689</v>
      </c>
      <c r="D200" s="14">
        <v>4.55</v>
      </c>
      <c r="E200" s="17" t="s">
        <v>706</v>
      </c>
      <c r="F200" s="17" t="s">
        <v>441</v>
      </c>
      <c r="G200" s="33" t="s">
        <v>698</v>
      </c>
      <c r="H200" s="11" t="s">
        <v>437</v>
      </c>
      <c r="I200" s="44"/>
    </row>
    <row r="201" spans="1:9" s="14" customFormat="1" x14ac:dyDescent="0.3">
      <c r="A201" s="16" t="s">
        <v>673</v>
      </c>
      <c r="B201" s="16" t="s">
        <v>673</v>
      </c>
      <c r="C201" s="14" t="s">
        <v>690</v>
      </c>
      <c r="D201" s="14">
        <v>4.1500000000000004</v>
      </c>
      <c r="E201" s="17" t="s">
        <v>706</v>
      </c>
      <c r="F201" s="17" t="s">
        <v>441</v>
      </c>
      <c r="G201" s="33" t="s">
        <v>698</v>
      </c>
      <c r="H201" s="11" t="s">
        <v>437</v>
      </c>
      <c r="I201" s="44"/>
    </row>
    <row r="202" spans="1:9" s="14" customFormat="1" x14ac:dyDescent="0.3">
      <c r="A202" s="13" t="s">
        <v>673</v>
      </c>
      <c r="B202" s="13" t="s">
        <v>673</v>
      </c>
      <c r="C202" s="8" t="s">
        <v>1290</v>
      </c>
      <c r="D202" s="8">
        <f>3.45+93.5+40.4+9.75+15.35+134.53+65.65+51.15</f>
        <v>413.78</v>
      </c>
      <c r="E202" s="8" t="s">
        <v>699</v>
      </c>
      <c r="F202" s="8" t="s">
        <v>438</v>
      </c>
      <c r="G202" s="57" t="s">
        <v>698</v>
      </c>
      <c r="H202" s="11" t="s">
        <v>437</v>
      </c>
      <c r="I202" s="55" t="s">
        <v>1392</v>
      </c>
    </row>
    <row r="203" spans="1:9" s="14" customFormat="1" x14ac:dyDescent="0.3">
      <c r="A203" s="13" t="s">
        <v>673</v>
      </c>
      <c r="B203" s="13" t="s">
        <v>673</v>
      </c>
      <c r="C203" s="8" t="s">
        <v>1289</v>
      </c>
      <c r="D203" s="8">
        <f>11.4+103+8.35+25.75+36.45+22.65+11.9</f>
        <v>219.5</v>
      </c>
      <c r="E203" s="8" t="s">
        <v>699</v>
      </c>
      <c r="F203" s="8" t="s">
        <v>438</v>
      </c>
      <c r="G203" s="57" t="s">
        <v>698</v>
      </c>
      <c r="H203" s="11" t="s">
        <v>437</v>
      </c>
      <c r="I203" s="55" t="s">
        <v>1392</v>
      </c>
    </row>
    <row r="204" spans="1:9" x14ac:dyDescent="0.3">
      <c r="A204" s="16" t="s">
        <v>673</v>
      </c>
      <c r="B204" s="16" t="s">
        <v>673</v>
      </c>
      <c r="C204" s="8" t="s">
        <v>1288</v>
      </c>
      <c r="D204" s="8">
        <v>44.65</v>
      </c>
      <c r="E204" s="8" t="s">
        <v>699</v>
      </c>
      <c r="F204" s="8" t="s">
        <v>438</v>
      </c>
      <c r="G204" s="31" t="s">
        <v>698</v>
      </c>
      <c r="H204" s="11" t="s">
        <v>437</v>
      </c>
    </row>
    <row r="205" spans="1:9" x14ac:dyDescent="0.3">
      <c r="A205" s="8"/>
      <c r="B205" s="8"/>
      <c r="C205" s="8"/>
      <c r="D205" s="8"/>
      <c r="E205" s="8"/>
      <c r="F205" s="8"/>
      <c r="G205" s="8"/>
      <c r="H205" s="8"/>
      <c r="I205" s="55"/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I453"/>
  <sheetViews>
    <sheetView zoomScale="80" zoomScaleNormal="80" workbookViewId="0">
      <selection activeCell="G463" sqref="G463"/>
    </sheetView>
  </sheetViews>
  <sheetFormatPr baseColWidth="10" defaultColWidth="11.44140625" defaultRowHeight="14.4" x14ac:dyDescent="0.3"/>
  <cols>
    <col min="1" max="1" width="19.109375" style="14" bestFit="1" customWidth="1"/>
    <col min="2" max="2" width="19.109375" style="1" bestFit="1" customWidth="1"/>
    <col min="3" max="3" width="31.77734375" bestFit="1" customWidth="1"/>
    <col min="4" max="4" width="15.21875" style="1" bestFit="1" customWidth="1"/>
    <col min="5" max="5" width="30.77734375" style="1" customWidth="1"/>
    <col min="6" max="6" width="21.6640625" style="1" bestFit="1" customWidth="1"/>
    <col min="7" max="7" width="25.109375" style="2" bestFit="1" customWidth="1"/>
    <col min="8" max="8" width="20.109375" style="2" bestFit="1" customWidth="1"/>
    <col min="9" max="9" width="40" style="44" bestFit="1" customWidth="1"/>
    <col min="10" max="10" width="29.6640625" style="1" customWidth="1"/>
    <col min="11" max="16384" width="11.44140625" style="1"/>
  </cols>
  <sheetData>
    <row r="1" spans="1:9" ht="30.6" x14ac:dyDescent="0.3">
      <c r="A1" s="14" t="s">
        <v>259</v>
      </c>
      <c r="B1" s="14" t="s">
        <v>1417</v>
      </c>
      <c r="C1" s="14" t="s">
        <v>7</v>
      </c>
      <c r="D1" s="14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4" t="s">
        <v>134</v>
      </c>
    </row>
    <row r="2" spans="1:9" s="14" customFormat="1" x14ac:dyDescent="0.3">
      <c r="A2" s="16" t="s">
        <v>1447</v>
      </c>
      <c r="B2" s="16" t="s">
        <v>560</v>
      </c>
      <c r="C2" s="16" t="s">
        <v>553</v>
      </c>
      <c r="D2" s="16">
        <v>8.35</v>
      </c>
      <c r="E2" s="16" t="s">
        <v>708</v>
      </c>
      <c r="F2" s="17" t="s">
        <v>436</v>
      </c>
      <c r="G2" s="17" t="s">
        <v>436</v>
      </c>
      <c r="H2" s="16" t="s">
        <v>437</v>
      </c>
      <c r="I2" s="43"/>
    </row>
    <row r="3" spans="1:9" s="14" customFormat="1" x14ac:dyDescent="0.3">
      <c r="A3" s="16" t="s">
        <v>1447</v>
      </c>
      <c r="B3" s="16" t="s">
        <v>560</v>
      </c>
      <c r="C3" s="16" t="s">
        <v>554</v>
      </c>
      <c r="D3" s="16">
        <v>26.17</v>
      </c>
      <c r="E3" s="16" t="s">
        <v>705</v>
      </c>
      <c r="F3" s="16" t="s">
        <v>436</v>
      </c>
      <c r="G3" s="17" t="s">
        <v>698</v>
      </c>
      <c r="H3" s="16" t="s">
        <v>437</v>
      </c>
      <c r="I3" s="43"/>
    </row>
    <row r="4" spans="1:9" s="14" customFormat="1" x14ac:dyDescent="0.3">
      <c r="A4" s="16" t="s">
        <v>1447</v>
      </c>
      <c r="B4" s="16" t="s">
        <v>560</v>
      </c>
      <c r="C4" s="16" t="s">
        <v>110</v>
      </c>
      <c r="D4" s="16">
        <v>13.93</v>
      </c>
      <c r="E4" s="17" t="s">
        <v>1014</v>
      </c>
      <c r="F4" s="17" t="s">
        <v>436</v>
      </c>
      <c r="G4" s="17" t="s">
        <v>436</v>
      </c>
      <c r="H4" s="16" t="s">
        <v>437</v>
      </c>
      <c r="I4" s="43"/>
    </row>
    <row r="5" spans="1:9" s="14" customFormat="1" x14ac:dyDescent="0.3">
      <c r="A5" s="16" t="s">
        <v>1447</v>
      </c>
      <c r="B5" s="16" t="s">
        <v>560</v>
      </c>
      <c r="C5" s="16" t="s">
        <v>555</v>
      </c>
      <c r="D5" s="16">
        <v>20.3</v>
      </c>
      <c r="E5" s="17" t="s">
        <v>728</v>
      </c>
      <c r="F5" s="16" t="s">
        <v>436</v>
      </c>
      <c r="G5" s="16" t="s">
        <v>436</v>
      </c>
      <c r="H5" s="16" t="s">
        <v>437</v>
      </c>
      <c r="I5" s="43" t="s">
        <v>1135</v>
      </c>
    </row>
    <row r="6" spans="1:9" s="14" customFormat="1" x14ac:dyDescent="0.3">
      <c r="A6" s="16" t="s">
        <v>1447</v>
      </c>
      <c r="B6" s="16" t="s">
        <v>560</v>
      </c>
      <c r="C6" s="16" t="s">
        <v>556</v>
      </c>
      <c r="D6" s="16">
        <v>8.6</v>
      </c>
      <c r="E6" s="17" t="s">
        <v>978</v>
      </c>
      <c r="F6" s="17" t="s">
        <v>441</v>
      </c>
      <c r="G6" s="17" t="s">
        <v>698</v>
      </c>
      <c r="H6" s="16" t="s">
        <v>437</v>
      </c>
      <c r="I6" s="43"/>
    </row>
    <row r="7" spans="1:9" s="14" customFormat="1" x14ac:dyDescent="0.3">
      <c r="A7" s="16" t="s">
        <v>1447</v>
      </c>
      <c r="B7" s="16" t="s">
        <v>560</v>
      </c>
      <c r="C7" s="16" t="s">
        <v>557</v>
      </c>
      <c r="D7" s="16">
        <v>7.4</v>
      </c>
      <c r="E7" s="16" t="s">
        <v>705</v>
      </c>
      <c r="F7" s="16" t="s">
        <v>436</v>
      </c>
      <c r="G7" s="17" t="s">
        <v>698</v>
      </c>
      <c r="H7" s="16" t="s">
        <v>437</v>
      </c>
      <c r="I7" s="43"/>
    </row>
    <row r="8" spans="1:9" s="14" customFormat="1" x14ac:dyDescent="0.3">
      <c r="A8" s="16" t="s">
        <v>1447</v>
      </c>
      <c r="B8" s="16" t="s">
        <v>560</v>
      </c>
      <c r="C8" s="16" t="s">
        <v>558</v>
      </c>
      <c r="D8" s="16">
        <v>34.700000000000003</v>
      </c>
      <c r="E8" s="16" t="s">
        <v>705</v>
      </c>
      <c r="F8" s="16" t="s">
        <v>436</v>
      </c>
      <c r="G8" s="17" t="s">
        <v>698</v>
      </c>
      <c r="H8" s="16" t="s">
        <v>437</v>
      </c>
      <c r="I8" s="43"/>
    </row>
    <row r="9" spans="1:9" s="14" customFormat="1" x14ac:dyDescent="0.3">
      <c r="A9" s="16" t="s">
        <v>1447</v>
      </c>
      <c r="B9" s="16" t="s">
        <v>560</v>
      </c>
      <c r="C9" s="16" t="s">
        <v>559</v>
      </c>
      <c r="D9" s="16">
        <v>122</v>
      </c>
      <c r="E9" s="16" t="s">
        <v>699</v>
      </c>
      <c r="F9" s="16" t="s">
        <v>438</v>
      </c>
      <c r="G9" s="17" t="s">
        <v>698</v>
      </c>
      <c r="H9" s="16" t="s">
        <v>437</v>
      </c>
      <c r="I9" s="43"/>
    </row>
    <row r="10" spans="1:9" s="14" customFormat="1" x14ac:dyDescent="0.3">
      <c r="A10" s="16" t="s">
        <v>1447</v>
      </c>
      <c r="B10" s="16" t="s">
        <v>560</v>
      </c>
      <c r="C10" s="16" t="s">
        <v>937</v>
      </c>
      <c r="D10" s="16">
        <v>11.5</v>
      </c>
      <c r="E10" s="17" t="s">
        <v>728</v>
      </c>
      <c r="F10" s="17" t="s">
        <v>436</v>
      </c>
      <c r="G10" s="17" t="s">
        <v>436</v>
      </c>
      <c r="H10" s="16" t="s">
        <v>437</v>
      </c>
      <c r="I10" s="43" t="s">
        <v>1135</v>
      </c>
    </row>
    <row r="11" spans="1:9" s="14" customFormat="1" x14ac:dyDescent="0.3">
      <c r="A11" s="16" t="s">
        <v>1447</v>
      </c>
      <c r="B11" s="16" t="s">
        <v>560</v>
      </c>
      <c r="C11" s="16" t="s">
        <v>420</v>
      </c>
      <c r="D11" s="16">
        <v>3.85</v>
      </c>
      <c r="E11" s="17" t="s">
        <v>415</v>
      </c>
      <c r="F11" s="17" t="s">
        <v>439</v>
      </c>
      <c r="G11" s="17" t="s">
        <v>439</v>
      </c>
      <c r="H11" s="16" t="s">
        <v>437</v>
      </c>
      <c r="I11" s="48" t="s">
        <v>1302</v>
      </c>
    </row>
    <row r="12" spans="1:9" s="14" customFormat="1" x14ac:dyDescent="0.3">
      <c r="A12" s="16" t="s">
        <v>1447</v>
      </c>
      <c r="B12" s="16" t="s">
        <v>560</v>
      </c>
      <c r="C12" s="16" t="s">
        <v>480</v>
      </c>
      <c r="D12" s="16">
        <v>2.85</v>
      </c>
      <c r="E12" s="17" t="s">
        <v>415</v>
      </c>
      <c r="F12" s="17" t="s">
        <v>439</v>
      </c>
      <c r="G12" s="17" t="s">
        <v>439</v>
      </c>
      <c r="H12" s="16" t="s">
        <v>437</v>
      </c>
      <c r="I12" s="48" t="s">
        <v>1302</v>
      </c>
    </row>
    <row r="13" spans="1:9" s="14" customFormat="1" x14ac:dyDescent="0.3">
      <c r="A13" s="16" t="s">
        <v>1447</v>
      </c>
      <c r="B13" s="16" t="s">
        <v>560</v>
      </c>
      <c r="C13" s="16" t="s">
        <v>281</v>
      </c>
      <c r="D13" s="16">
        <v>2.9</v>
      </c>
      <c r="E13" s="17" t="s">
        <v>706</v>
      </c>
      <c r="F13" s="17" t="s">
        <v>441</v>
      </c>
      <c r="G13" s="17" t="s">
        <v>698</v>
      </c>
      <c r="H13" s="16" t="s">
        <v>437</v>
      </c>
      <c r="I13" s="43"/>
    </row>
    <row r="14" spans="1:9" s="14" customFormat="1" x14ac:dyDescent="0.3">
      <c r="A14" s="16" t="s">
        <v>1447</v>
      </c>
      <c r="B14" s="16" t="s">
        <v>560</v>
      </c>
      <c r="C14" s="16" t="s">
        <v>27</v>
      </c>
      <c r="D14" s="16">
        <v>3.2</v>
      </c>
      <c r="E14" s="17" t="s">
        <v>415</v>
      </c>
      <c r="F14" s="17" t="s">
        <v>439</v>
      </c>
      <c r="G14" s="17" t="s">
        <v>439</v>
      </c>
      <c r="H14" s="16" t="s">
        <v>437</v>
      </c>
      <c r="I14" s="48" t="s">
        <v>1302</v>
      </c>
    </row>
    <row r="15" spans="1:9" s="14" customFormat="1" x14ac:dyDescent="0.3">
      <c r="A15" s="16" t="s">
        <v>1447</v>
      </c>
      <c r="B15" s="16" t="s">
        <v>560</v>
      </c>
      <c r="C15" s="16" t="s">
        <v>108</v>
      </c>
      <c r="D15" s="16">
        <v>14.75</v>
      </c>
      <c r="E15" s="17" t="s">
        <v>1014</v>
      </c>
      <c r="F15" s="17" t="s">
        <v>436</v>
      </c>
      <c r="G15" s="17" t="s">
        <v>436</v>
      </c>
      <c r="H15" s="16" t="s">
        <v>437</v>
      </c>
      <c r="I15" s="43"/>
    </row>
    <row r="16" spans="1:9" s="14" customFormat="1" x14ac:dyDescent="0.3">
      <c r="A16" s="16" t="s">
        <v>1447</v>
      </c>
      <c r="B16" s="16" t="s">
        <v>560</v>
      </c>
      <c r="C16" s="16" t="s">
        <v>109</v>
      </c>
      <c r="D16" s="16">
        <v>16.600000000000001</v>
      </c>
      <c r="E16" s="17" t="s">
        <v>1014</v>
      </c>
      <c r="F16" s="17" t="s">
        <v>436</v>
      </c>
      <c r="G16" s="17" t="s">
        <v>436</v>
      </c>
      <c r="H16" s="16" t="s">
        <v>437</v>
      </c>
      <c r="I16" s="43"/>
    </row>
    <row r="17" spans="1:9" s="14" customFormat="1" x14ac:dyDescent="0.3">
      <c r="A17" s="17" t="s">
        <v>757</v>
      </c>
      <c r="B17" s="17" t="s">
        <v>467</v>
      </c>
      <c r="C17" s="17" t="s">
        <v>275</v>
      </c>
      <c r="D17" s="17">
        <v>63.35</v>
      </c>
      <c r="E17" s="17" t="s">
        <v>728</v>
      </c>
      <c r="F17" s="17" t="s">
        <v>697</v>
      </c>
      <c r="G17" s="17" t="s">
        <v>697</v>
      </c>
      <c r="H17" s="17" t="s">
        <v>435</v>
      </c>
      <c r="I17" s="48"/>
    </row>
    <row r="18" spans="1:9" s="14" customFormat="1" x14ac:dyDescent="0.3">
      <c r="A18" s="17" t="s">
        <v>757</v>
      </c>
      <c r="B18" s="17" t="s">
        <v>467</v>
      </c>
      <c r="C18" s="17" t="s">
        <v>468</v>
      </c>
      <c r="D18" s="17">
        <v>9.85</v>
      </c>
      <c r="E18" s="17" t="s">
        <v>706</v>
      </c>
      <c r="F18" s="17" t="s">
        <v>441</v>
      </c>
      <c r="G18" s="17" t="s">
        <v>440</v>
      </c>
      <c r="H18" s="17" t="s">
        <v>435</v>
      </c>
      <c r="I18" s="48"/>
    </row>
    <row r="19" spans="1:9" s="14" customFormat="1" x14ac:dyDescent="0.3">
      <c r="A19" s="17" t="s">
        <v>757</v>
      </c>
      <c r="B19" s="17" t="s">
        <v>467</v>
      </c>
      <c r="C19" s="17" t="s">
        <v>469</v>
      </c>
      <c r="D19" s="17">
        <v>6.6</v>
      </c>
      <c r="E19" s="17" t="s">
        <v>706</v>
      </c>
      <c r="F19" s="17" t="s">
        <v>441</v>
      </c>
      <c r="G19" s="17" t="s">
        <v>440</v>
      </c>
      <c r="H19" s="17" t="s">
        <v>435</v>
      </c>
      <c r="I19" s="48"/>
    </row>
    <row r="20" spans="1:9" s="14" customFormat="1" x14ac:dyDescent="0.3">
      <c r="A20" s="17" t="s">
        <v>757</v>
      </c>
      <c r="B20" s="17" t="s">
        <v>467</v>
      </c>
      <c r="C20" s="17" t="s">
        <v>470</v>
      </c>
      <c r="D20" s="17">
        <v>7.4</v>
      </c>
      <c r="E20" s="17" t="s">
        <v>706</v>
      </c>
      <c r="F20" s="17" t="s">
        <v>441</v>
      </c>
      <c r="G20" s="17" t="s">
        <v>440</v>
      </c>
      <c r="H20" s="17" t="s">
        <v>435</v>
      </c>
      <c r="I20" s="48"/>
    </row>
    <row r="21" spans="1:9" s="14" customFormat="1" x14ac:dyDescent="0.3">
      <c r="A21" s="17" t="s">
        <v>757</v>
      </c>
      <c r="B21" s="17" t="s">
        <v>467</v>
      </c>
      <c r="C21" s="17" t="s">
        <v>476</v>
      </c>
      <c r="D21" s="17">
        <v>6</v>
      </c>
      <c r="E21" s="17" t="s">
        <v>706</v>
      </c>
      <c r="F21" s="17" t="s">
        <v>441</v>
      </c>
      <c r="G21" s="17" t="s">
        <v>440</v>
      </c>
      <c r="H21" s="17" t="s">
        <v>435</v>
      </c>
      <c r="I21" s="48"/>
    </row>
    <row r="22" spans="1:9" s="14" customFormat="1" x14ac:dyDescent="0.3">
      <c r="A22" s="17" t="s">
        <v>757</v>
      </c>
      <c r="B22" s="17" t="s">
        <v>467</v>
      </c>
      <c r="C22" s="17" t="s">
        <v>475</v>
      </c>
      <c r="D22" s="17">
        <v>5.3</v>
      </c>
      <c r="E22" s="17" t="s">
        <v>706</v>
      </c>
      <c r="F22" s="17" t="s">
        <v>441</v>
      </c>
      <c r="G22" s="17" t="s">
        <v>440</v>
      </c>
      <c r="H22" s="17" t="s">
        <v>435</v>
      </c>
      <c r="I22" s="48"/>
    </row>
    <row r="23" spans="1:9" s="14" customFormat="1" x14ac:dyDescent="0.3">
      <c r="A23" s="17" t="s">
        <v>757</v>
      </c>
      <c r="B23" s="17" t="s">
        <v>467</v>
      </c>
      <c r="C23" s="17" t="s">
        <v>1274</v>
      </c>
      <c r="D23" s="17">
        <v>9.6999999999999993</v>
      </c>
      <c r="E23" s="17" t="s">
        <v>706</v>
      </c>
      <c r="F23" s="17" t="s">
        <v>441</v>
      </c>
      <c r="G23" s="17" t="s">
        <v>440</v>
      </c>
      <c r="H23" s="17" t="s">
        <v>435</v>
      </c>
      <c r="I23" s="48"/>
    </row>
    <row r="24" spans="1:9" s="14" customFormat="1" x14ac:dyDescent="0.3">
      <c r="A24" s="17" t="s">
        <v>757</v>
      </c>
      <c r="B24" s="17" t="s">
        <v>467</v>
      </c>
      <c r="C24" s="17" t="s">
        <v>477</v>
      </c>
      <c r="D24" s="17">
        <v>53</v>
      </c>
      <c r="E24" s="17" t="s">
        <v>706</v>
      </c>
      <c r="F24" s="17" t="s">
        <v>441</v>
      </c>
      <c r="G24" s="17" t="s">
        <v>440</v>
      </c>
      <c r="H24" s="17" t="s">
        <v>435</v>
      </c>
      <c r="I24" s="48"/>
    </row>
    <row r="25" spans="1:9" s="14" customFormat="1" x14ac:dyDescent="0.3">
      <c r="A25" s="17" t="s">
        <v>757</v>
      </c>
      <c r="B25" s="17" t="s">
        <v>467</v>
      </c>
      <c r="C25" s="17" t="s">
        <v>474</v>
      </c>
      <c r="D25" s="17">
        <v>11.95</v>
      </c>
      <c r="E25" s="17" t="s">
        <v>978</v>
      </c>
      <c r="F25" s="17" t="s">
        <v>441</v>
      </c>
      <c r="G25" s="17" t="s">
        <v>440</v>
      </c>
      <c r="H25" s="17" t="s">
        <v>435</v>
      </c>
      <c r="I25" s="48"/>
    </row>
    <row r="26" spans="1:9" s="14" customFormat="1" x14ac:dyDescent="0.3">
      <c r="A26" s="17" t="s">
        <v>757</v>
      </c>
      <c r="B26" s="17" t="s">
        <v>467</v>
      </c>
      <c r="C26" s="17" t="s">
        <v>231</v>
      </c>
      <c r="D26" s="17">
        <v>6.1</v>
      </c>
      <c r="E26" s="17" t="s">
        <v>712</v>
      </c>
      <c r="F26" s="17" t="s">
        <v>697</v>
      </c>
      <c r="G26" s="17" t="s">
        <v>697</v>
      </c>
      <c r="H26" s="17" t="s">
        <v>435</v>
      </c>
      <c r="I26" s="48" t="s">
        <v>1135</v>
      </c>
    </row>
    <row r="27" spans="1:9" s="14" customFormat="1" x14ac:dyDescent="0.3">
      <c r="A27" s="11" t="s">
        <v>757</v>
      </c>
      <c r="B27" s="11" t="s">
        <v>467</v>
      </c>
      <c r="C27" s="11" t="s">
        <v>462</v>
      </c>
      <c r="D27" s="11">
        <v>6.75</v>
      </c>
      <c r="E27" s="11" t="s">
        <v>416</v>
      </c>
      <c r="F27" s="11" t="s">
        <v>697</v>
      </c>
      <c r="G27" s="11" t="s">
        <v>697</v>
      </c>
      <c r="H27" s="11" t="s">
        <v>435</v>
      </c>
      <c r="I27" s="47"/>
    </row>
    <row r="28" spans="1:9" s="14" customFormat="1" x14ac:dyDescent="0.3">
      <c r="A28" s="17" t="s">
        <v>757</v>
      </c>
      <c r="B28" s="17" t="s">
        <v>467</v>
      </c>
      <c r="C28" s="17" t="s">
        <v>471</v>
      </c>
      <c r="D28" s="17">
        <v>27.6</v>
      </c>
      <c r="E28" s="17" t="s">
        <v>705</v>
      </c>
      <c r="F28" s="17" t="s">
        <v>697</v>
      </c>
      <c r="G28" s="17" t="s">
        <v>698</v>
      </c>
      <c r="H28" s="17" t="s">
        <v>435</v>
      </c>
      <c r="I28" s="48"/>
    </row>
    <row r="29" spans="1:9" s="14" customFormat="1" x14ac:dyDescent="0.3">
      <c r="A29" s="17" t="s">
        <v>757</v>
      </c>
      <c r="B29" s="17" t="s">
        <v>467</v>
      </c>
      <c r="C29" s="17" t="s">
        <v>472</v>
      </c>
      <c r="D29" s="17">
        <v>19.149999999999999</v>
      </c>
      <c r="E29" s="17" t="s">
        <v>706</v>
      </c>
      <c r="F29" s="17" t="s">
        <v>441</v>
      </c>
      <c r="G29" s="17" t="s">
        <v>440</v>
      </c>
      <c r="H29" s="17" t="s">
        <v>435</v>
      </c>
      <c r="I29" s="48"/>
    </row>
    <row r="30" spans="1:9" s="14" customFormat="1" x14ac:dyDescent="0.3">
      <c r="A30" s="17" t="s">
        <v>757</v>
      </c>
      <c r="B30" s="17" t="s">
        <v>467</v>
      </c>
      <c r="C30" s="17" t="s">
        <v>473</v>
      </c>
      <c r="D30" s="17">
        <v>18.55</v>
      </c>
      <c r="E30" s="17" t="s">
        <v>706</v>
      </c>
      <c r="F30" s="17" t="s">
        <v>441</v>
      </c>
      <c r="G30" s="17" t="s">
        <v>440</v>
      </c>
      <c r="H30" s="17" t="s">
        <v>435</v>
      </c>
      <c r="I30" s="48"/>
    </row>
    <row r="31" spans="1:9" s="14" customFormat="1" x14ac:dyDescent="0.3">
      <c r="A31" s="17" t="s">
        <v>1428</v>
      </c>
      <c r="B31" s="17" t="s">
        <v>1021</v>
      </c>
      <c r="C31" s="17" t="s">
        <v>1136</v>
      </c>
      <c r="D31" s="17">
        <v>20</v>
      </c>
      <c r="E31" s="17" t="s">
        <v>699</v>
      </c>
      <c r="F31" s="17" t="s">
        <v>438</v>
      </c>
      <c r="G31" s="17" t="s">
        <v>698</v>
      </c>
      <c r="H31" s="17" t="s">
        <v>437</v>
      </c>
      <c r="I31" s="48"/>
    </row>
    <row r="32" spans="1:9" s="14" customFormat="1" x14ac:dyDescent="0.3">
      <c r="A32" s="16" t="s">
        <v>1428</v>
      </c>
      <c r="B32" s="16" t="s">
        <v>1021</v>
      </c>
      <c r="C32" s="16" t="s">
        <v>577</v>
      </c>
      <c r="D32" s="16">
        <v>114</v>
      </c>
      <c r="E32" s="16" t="s">
        <v>699</v>
      </c>
      <c r="F32" s="16" t="s">
        <v>438</v>
      </c>
      <c r="G32" s="17" t="s">
        <v>698</v>
      </c>
      <c r="H32" s="17" t="s">
        <v>437</v>
      </c>
      <c r="I32" s="43"/>
    </row>
    <row r="33" spans="1:9" s="14" customFormat="1" x14ac:dyDescent="0.3">
      <c r="A33" s="16" t="s">
        <v>1428</v>
      </c>
      <c r="B33" s="16" t="s">
        <v>1021</v>
      </c>
      <c r="C33" s="16" t="s">
        <v>578</v>
      </c>
      <c r="D33" s="16">
        <v>76.099999999999994</v>
      </c>
      <c r="E33" s="16" t="s">
        <v>699</v>
      </c>
      <c r="F33" s="16" t="s">
        <v>438</v>
      </c>
      <c r="G33" s="17" t="s">
        <v>698</v>
      </c>
      <c r="H33" s="17" t="s">
        <v>437</v>
      </c>
      <c r="I33" s="43"/>
    </row>
    <row r="34" spans="1:9" s="14" customFormat="1" x14ac:dyDescent="0.3">
      <c r="A34" s="13" t="s">
        <v>1428</v>
      </c>
      <c r="B34" s="13" t="s">
        <v>1021</v>
      </c>
      <c r="C34" s="13" t="s">
        <v>589</v>
      </c>
      <c r="D34" s="13">
        <v>212.35</v>
      </c>
      <c r="E34" s="11" t="s">
        <v>699</v>
      </c>
      <c r="F34" s="16" t="s">
        <v>438</v>
      </c>
      <c r="G34" s="17" t="s">
        <v>698</v>
      </c>
      <c r="H34" s="17" t="s">
        <v>437</v>
      </c>
      <c r="I34" s="43"/>
    </row>
    <row r="35" spans="1:9" s="14" customFormat="1" x14ac:dyDescent="0.3">
      <c r="A35" s="17" t="s">
        <v>1428</v>
      </c>
      <c r="B35" s="17" t="s">
        <v>1021</v>
      </c>
      <c r="C35" s="17" t="s">
        <v>602</v>
      </c>
      <c r="D35" s="17">
        <v>112.8</v>
      </c>
      <c r="E35" s="17" t="s">
        <v>699</v>
      </c>
      <c r="F35" s="16" t="s">
        <v>438</v>
      </c>
      <c r="G35" s="17" t="s">
        <v>698</v>
      </c>
      <c r="H35" s="17" t="s">
        <v>437</v>
      </c>
      <c r="I35" s="43"/>
    </row>
    <row r="36" spans="1:9" s="14" customFormat="1" x14ac:dyDescent="0.3">
      <c r="A36" s="17" t="s">
        <v>1428</v>
      </c>
      <c r="B36" s="17" t="s">
        <v>1021</v>
      </c>
      <c r="C36" s="17" t="s">
        <v>603</v>
      </c>
      <c r="D36" s="17">
        <v>96.6</v>
      </c>
      <c r="E36" s="17" t="s">
        <v>699</v>
      </c>
      <c r="F36" s="16" t="s">
        <v>438</v>
      </c>
      <c r="G36" s="17" t="s">
        <v>698</v>
      </c>
      <c r="H36" s="17" t="s">
        <v>437</v>
      </c>
      <c r="I36" s="48"/>
    </row>
    <row r="37" spans="1:9" s="14" customFormat="1" x14ac:dyDescent="0.3">
      <c r="A37" s="17" t="s">
        <v>1428</v>
      </c>
      <c r="B37" s="17" t="s">
        <v>1021</v>
      </c>
      <c r="C37" s="17" t="s">
        <v>604</v>
      </c>
      <c r="D37" s="17">
        <v>363.25</v>
      </c>
      <c r="E37" s="17" t="s">
        <v>699</v>
      </c>
      <c r="F37" s="16" t="s">
        <v>438</v>
      </c>
      <c r="G37" s="17" t="s">
        <v>698</v>
      </c>
      <c r="H37" s="17" t="s">
        <v>437</v>
      </c>
      <c r="I37" s="48"/>
    </row>
    <row r="38" spans="1:9" s="14" customFormat="1" x14ac:dyDescent="0.3">
      <c r="A38" s="17" t="s">
        <v>1428</v>
      </c>
      <c r="B38" s="17" t="s">
        <v>1021</v>
      </c>
      <c r="C38" s="17" t="s">
        <v>605</v>
      </c>
      <c r="D38" s="17">
        <v>38.9</v>
      </c>
      <c r="E38" s="17" t="s">
        <v>699</v>
      </c>
      <c r="F38" s="16" t="s">
        <v>438</v>
      </c>
      <c r="G38" s="17" t="s">
        <v>698</v>
      </c>
      <c r="H38" s="17" t="s">
        <v>437</v>
      </c>
      <c r="I38" s="48"/>
    </row>
    <row r="39" spans="1:9" s="14" customFormat="1" x14ac:dyDescent="0.3">
      <c r="A39" s="17" t="s">
        <v>1435</v>
      </c>
      <c r="B39" s="17" t="s">
        <v>466</v>
      </c>
      <c r="C39" s="17" t="s">
        <v>465</v>
      </c>
      <c r="D39" s="17">
        <v>22.65</v>
      </c>
      <c r="E39" s="17" t="s">
        <v>706</v>
      </c>
      <c r="F39" s="17" t="s">
        <v>441</v>
      </c>
      <c r="G39" s="17" t="s">
        <v>440</v>
      </c>
      <c r="H39" s="17" t="s">
        <v>435</v>
      </c>
      <c r="I39" s="48"/>
    </row>
    <row r="40" spans="1:9" s="14" customFormat="1" x14ac:dyDescent="0.3">
      <c r="A40" s="17" t="s">
        <v>1429</v>
      </c>
      <c r="B40" s="17" t="s">
        <v>1037</v>
      </c>
      <c r="C40" s="17" t="s">
        <v>1038</v>
      </c>
      <c r="D40" s="17">
        <v>27</v>
      </c>
      <c r="E40" s="17" t="s">
        <v>1014</v>
      </c>
      <c r="F40" s="17" t="s">
        <v>697</v>
      </c>
      <c r="G40" s="17" t="s">
        <v>697</v>
      </c>
      <c r="H40" s="17" t="s">
        <v>444</v>
      </c>
      <c r="I40" s="48"/>
    </row>
    <row r="41" spans="1:9" s="14" customFormat="1" x14ac:dyDescent="0.3">
      <c r="A41" s="17" t="s">
        <v>1429</v>
      </c>
      <c r="B41" s="17" t="s">
        <v>1037</v>
      </c>
      <c r="C41" s="17" t="s">
        <v>1039</v>
      </c>
      <c r="D41" s="17">
        <v>13.2</v>
      </c>
      <c r="E41" s="17" t="s">
        <v>1014</v>
      </c>
      <c r="F41" s="17" t="s">
        <v>697</v>
      </c>
      <c r="G41" s="17" t="s">
        <v>697</v>
      </c>
      <c r="H41" s="17" t="s">
        <v>444</v>
      </c>
      <c r="I41" s="48"/>
    </row>
    <row r="42" spans="1:9" s="14" customFormat="1" x14ac:dyDescent="0.3">
      <c r="A42" s="17" t="s">
        <v>1429</v>
      </c>
      <c r="B42" s="17" t="s">
        <v>1037</v>
      </c>
      <c r="C42" s="17" t="s">
        <v>1039</v>
      </c>
      <c r="D42" s="17">
        <v>11</v>
      </c>
      <c r="E42" s="17" t="s">
        <v>1014</v>
      </c>
      <c r="F42" s="17" t="s">
        <v>697</v>
      </c>
      <c r="G42" s="17" t="s">
        <v>697</v>
      </c>
      <c r="H42" s="17" t="s">
        <v>444</v>
      </c>
      <c r="I42" s="48"/>
    </row>
    <row r="43" spans="1:9" s="14" customFormat="1" x14ac:dyDescent="0.3">
      <c r="A43" s="17" t="s">
        <v>1429</v>
      </c>
      <c r="B43" s="17" t="s">
        <v>1037</v>
      </c>
      <c r="C43" s="17" t="s">
        <v>1040</v>
      </c>
      <c r="D43" s="17">
        <v>10.25</v>
      </c>
      <c r="E43" s="17" t="s">
        <v>708</v>
      </c>
      <c r="F43" s="17" t="s">
        <v>697</v>
      </c>
      <c r="G43" s="17" t="s">
        <v>697</v>
      </c>
      <c r="H43" s="17" t="s">
        <v>444</v>
      </c>
      <c r="I43" s="48"/>
    </row>
    <row r="44" spans="1:9" s="14" customFormat="1" x14ac:dyDescent="0.3">
      <c r="A44" s="17" t="s">
        <v>1429</v>
      </c>
      <c r="B44" s="17" t="s">
        <v>1037</v>
      </c>
      <c r="C44" s="17" t="s">
        <v>1041</v>
      </c>
      <c r="D44" s="17">
        <v>19.399999999999999</v>
      </c>
      <c r="E44" s="17" t="s">
        <v>1014</v>
      </c>
      <c r="F44" s="17" t="s">
        <v>697</v>
      </c>
      <c r="G44" s="17" t="s">
        <v>697</v>
      </c>
      <c r="H44" s="17" t="s">
        <v>444</v>
      </c>
      <c r="I44" s="48"/>
    </row>
    <row r="45" spans="1:9" s="14" customFormat="1" x14ac:dyDescent="0.3">
      <c r="A45" s="17" t="s">
        <v>1429</v>
      </c>
      <c r="B45" s="17" t="s">
        <v>1037</v>
      </c>
      <c r="C45" s="17" t="s">
        <v>1042</v>
      </c>
      <c r="D45" s="17">
        <v>26.25</v>
      </c>
      <c r="E45" s="17" t="s">
        <v>728</v>
      </c>
      <c r="F45" s="17" t="s">
        <v>697</v>
      </c>
      <c r="G45" s="17" t="s">
        <v>697</v>
      </c>
      <c r="H45" s="17" t="s">
        <v>444</v>
      </c>
      <c r="I45" s="48"/>
    </row>
    <row r="46" spans="1:9" s="14" customFormat="1" x14ac:dyDescent="0.3">
      <c r="A46" s="17" t="s">
        <v>1429</v>
      </c>
      <c r="B46" s="17" t="s">
        <v>1037</v>
      </c>
      <c r="C46" s="17" t="s">
        <v>1304</v>
      </c>
      <c r="D46" s="17">
        <v>5.2</v>
      </c>
      <c r="E46" s="17" t="s">
        <v>415</v>
      </c>
      <c r="F46" s="17" t="s">
        <v>745</v>
      </c>
      <c r="G46" s="17" t="s">
        <v>745</v>
      </c>
      <c r="H46" s="17" t="s">
        <v>444</v>
      </c>
      <c r="I46" s="48"/>
    </row>
    <row r="47" spans="1:9" s="14" customFormat="1" x14ac:dyDescent="0.3">
      <c r="A47" s="17" t="s">
        <v>1429</v>
      </c>
      <c r="B47" s="17" t="s">
        <v>1037</v>
      </c>
      <c r="C47" s="17" t="s">
        <v>1043</v>
      </c>
      <c r="D47" s="17">
        <v>43.35</v>
      </c>
      <c r="E47" s="17" t="s">
        <v>728</v>
      </c>
      <c r="F47" s="17" t="s">
        <v>697</v>
      </c>
      <c r="G47" s="17" t="s">
        <v>697</v>
      </c>
      <c r="H47" s="17" t="s">
        <v>444</v>
      </c>
      <c r="I47" s="48"/>
    </row>
    <row r="48" spans="1:9" s="14" customFormat="1" x14ac:dyDescent="0.3">
      <c r="A48" s="17" t="s">
        <v>1429</v>
      </c>
      <c r="B48" s="17" t="s">
        <v>1037</v>
      </c>
      <c r="C48" s="17" t="s">
        <v>1041</v>
      </c>
      <c r="D48" s="17">
        <v>19.100000000000001</v>
      </c>
      <c r="E48" s="17" t="s">
        <v>1014</v>
      </c>
      <c r="F48" s="17" t="s">
        <v>697</v>
      </c>
      <c r="G48" s="17" t="s">
        <v>697</v>
      </c>
      <c r="H48" s="17" t="s">
        <v>444</v>
      </c>
      <c r="I48" s="48"/>
    </row>
    <row r="49" spans="1:9" s="14" customFormat="1" x14ac:dyDescent="0.3">
      <c r="A49" s="17" t="s">
        <v>1429</v>
      </c>
      <c r="B49" s="17" t="s">
        <v>1037</v>
      </c>
      <c r="C49" s="17" t="s">
        <v>1041</v>
      </c>
      <c r="D49" s="17">
        <v>19.899999999999999</v>
      </c>
      <c r="E49" s="17" t="s">
        <v>1014</v>
      </c>
      <c r="F49" s="17" t="s">
        <v>697</v>
      </c>
      <c r="G49" s="17" t="s">
        <v>697</v>
      </c>
      <c r="H49" s="17" t="s">
        <v>444</v>
      </c>
      <c r="I49" s="48"/>
    </row>
    <row r="50" spans="1:9" s="14" customFormat="1" x14ac:dyDescent="0.3">
      <c r="A50" s="17" t="s">
        <v>1429</v>
      </c>
      <c r="B50" s="17" t="s">
        <v>1037</v>
      </c>
      <c r="C50" s="17" t="s">
        <v>1044</v>
      </c>
      <c r="D50" s="17">
        <v>3.65</v>
      </c>
      <c r="E50" s="17" t="s">
        <v>708</v>
      </c>
      <c r="F50" s="17" t="s">
        <v>697</v>
      </c>
      <c r="G50" s="17" t="s">
        <v>697</v>
      </c>
      <c r="H50" s="17" t="s">
        <v>444</v>
      </c>
      <c r="I50" s="48"/>
    </row>
    <row r="51" spans="1:9" s="14" customFormat="1" x14ac:dyDescent="0.3">
      <c r="A51" s="17" t="s">
        <v>1429</v>
      </c>
      <c r="B51" s="17" t="s">
        <v>1037</v>
      </c>
      <c r="C51" s="17" t="s">
        <v>1045</v>
      </c>
      <c r="D51" s="17">
        <v>16.399999999999999</v>
      </c>
      <c r="E51" s="17" t="s">
        <v>708</v>
      </c>
      <c r="F51" s="17" t="s">
        <v>697</v>
      </c>
      <c r="G51" s="17" t="s">
        <v>697</v>
      </c>
      <c r="H51" s="17" t="s">
        <v>444</v>
      </c>
      <c r="I51" s="48"/>
    </row>
    <row r="52" spans="1:9" s="14" customFormat="1" x14ac:dyDescent="0.3">
      <c r="A52" s="17" t="s">
        <v>1429</v>
      </c>
      <c r="B52" s="17" t="s">
        <v>1037</v>
      </c>
      <c r="C52" s="17" t="s">
        <v>1046</v>
      </c>
      <c r="D52" s="17">
        <v>17.45</v>
      </c>
      <c r="E52" s="17" t="s">
        <v>708</v>
      </c>
      <c r="F52" s="17" t="s">
        <v>697</v>
      </c>
      <c r="G52" s="17" t="s">
        <v>697</v>
      </c>
      <c r="H52" s="17" t="s">
        <v>444</v>
      </c>
      <c r="I52" s="48"/>
    </row>
    <row r="53" spans="1:9" s="14" customFormat="1" x14ac:dyDescent="0.3">
      <c r="A53" s="17" t="s">
        <v>1429</v>
      </c>
      <c r="B53" s="17" t="s">
        <v>1037</v>
      </c>
      <c r="C53" s="17" t="s">
        <v>1047</v>
      </c>
      <c r="D53" s="17">
        <v>17</v>
      </c>
      <c r="E53" s="17" t="s">
        <v>708</v>
      </c>
      <c r="F53" s="17" t="s">
        <v>697</v>
      </c>
      <c r="G53" s="17" t="s">
        <v>697</v>
      </c>
      <c r="H53" s="17" t="s">
        <v>444</v>
      </c>
      <c r="I53" s="48"/>
    </row>
    <row r="54" spans="1:9" s="14" customFormat="1" x14ac:dyDescent="0.3">
      <c r="A54" s="17" t="s">
        <v>1429</v>
      </c>
      <c r="B54" s="17" t="s">
        <v>1037</v>
      </c>
      <c r="C54" s="17" t="s">
        <v>1048</v>
      </c>
      <c r="D54" s="17">
        <v>4.9000000000000004</v>
      </c>
      <c r="E54" s="17" t="s">
        <v>706</v>
      </c>
      <c r="F54" s="17" t="s">
        <v>441</v>
      </c>
      <c r="G54" s="17" t="s">
        <v>440</v>
      </c>
      <c r="H54" s="17" t="s">
        <v>444</v>
      </c>
      <c r="I54" s="48"/>
    </row>
    <row r="55" spans="1:9" s="14" customFormat="1" x14ac:dyDescent="0.3">
      <c r="A55" s="17" t="s">
        <v>1429</v>
      </c>
      <c r="B55" s="17" t="s">
        <v>1037</v>
      </c>
      <c r="C55" s="17" t="s">
        <v>1049</v>
      </c>
      <c r="D55" s="17">
        <v>20.100000000000001</v>
      </c>
      <c r="E55" s="17" t="s">
        <v>728</v>
      </c>
      <c r="F55" s="17" t="s">
        <v>697</v>
      </c>
      <c r="G55" s="17" t="s">
        <v>697</v>
      </c>
      <c r="H55" s="17" t="s">
        <v>444</v>
      </c>
      <c r="I55" s="48"/>
    </row>
    <row r="56" spans="1:9" s="14" customFormat="1" x14ac:dyDescent="0.3">
      <c r="A56" s="17" t="s">
        <v>1429</v>
      </c>
      <c r="B56" s="17" t="s">
        <v>1037</v>
      </c>
      <c r="C56" s="17" t="s">
        <v>1050</v>
      </c>
      <c r="D56" s="17">
        <v>6.3</v>
      </c>
      <c r="E56" s="17" t="s">
        <v>705</v>
      </c>
      <c r="F56" s="17" t="s">
        <v>697</v>
      </c>
      <c r="G56" s="17" t="s">
        <v>698</v>
      </c>
      <c r="H56" s="17" t="s">
        <v>444</v>
      </c>
      <c r="I56" s="48"/>
    </row>
    <row r="57" spans="1:9" s="14" customFormat="1" x14ac:dyDescent="0.3">
      <c r="A57" s="17" t="s">
        <v>1429</v>
      </c>
      <c r="B57" s="17" t="s">
        <v>1037</v>
      </c>
      <c r="C57" s="17" t="s">
        <v>1051</v>
      </c>
      <c r="D57" s="17">
        <v>6.7</v>
      </c>
      <c r="E57" s="17" t="s">
        <v>1014</v>
      </c>
      <c r="F57" s="17" t="s">
        <v>697</v>
      </c>
      <c r="G57" s="17" t="s">
        <v>697</v>
      </c>
      <c r="H57" s="17" t="s">
        <v>444</v>
      </c>
      <c r="I57" s="48"/>
    </row>
    <row r="58" spans="1:9" s="14" customFormat="1" x14ac:dyDescent="0.3">
      <c r="A58" s="17" t="s">
        <v>1429</v>
      </c>
      <c r="B58" s="17" t="s">
        <v>1037</v>
      </c>
      <c r="C58" s="17" t="s">
        <v>1052</v>
      </c>
      <c r="D58" s="17">
        <v>8.9</v>
      </c>
      <c r="E58" s="17" t="s">
        <v>1014</v>
      </c>
      <c r="F58" s="17" t="s">
        <v>697</v>
      </c>
      <c r="G58" s="17" t="s">
        <v>697</v>
      </c>
      <c r="H58" s="17" t="s">
        <v>444</v>
      </c>
      <c r="I58" s="48"/>
    </row>
    <row r="59" spans="1:9" s="14" customFormat="1" x14ac:dyDescent="0.3">
      <c r="A59" s="17" t="s">
        <v>1429</v>
      </c>
      <c r="B59" s="17" t="s">
        <v>1037</v>
      </c>
      <c r="C59" s="17" t="s">
        <v>1053</v>
      </c>
      <c r="D59" s="17">
        <v>22</v>
      </c>
      <c r="E59" s="17" t="s">
        <v>1014</v>
      </c>
      <c r="F59" s="17" t="s">
        <v>697</v>
      </c>
      <c r="G59" s="17" t="s">
        <v>697</v>
      </c>
      <c r="H59" s="17" t="s">
        <v>444</v>
      </c>
      <c r="I59" s="48"/>
    </row>
    <row r="60" spans="1:9" s="14" customFormat="1" x14ac:dyDescent="0.3">
      <c r="A60" s="17" t="s">
        <v>1429</v>
      </c>
      <c r="B60" s="17" t="s">
        <v>1037</v>
      </c>
      <c r="C60" s="17" t="s">
        <v>1054</v>
      </c>
      <c r="D60" s="17">
        <v>8.15</v>
      </c>
      <c r="E60" s="17" t="s">
        <v>708</v>
      </c>
      <c r="F60" s="17" t="s">
        <v>697</v>
      </c>
      <c r="G60" s="17" t="s">
        <v>697</v>
      </c>
      <c r="H60" s="17" t="s">
        <v>444</v>
      </c>
      <c r="I60" s="48"/>
    </row>
    <row r="61" spans="1:9" s="14" customFormat="1" x14ac:dyDescent="0.3">
      <c r="A61" s="17" t="s">
        <v>1429</v>
      </c>
      <c r="B61" s="17" t="s">
        <v>1037</v>
      </c>
      <c r="C61" s="17" t="s">
        <v>1055</v>
      </c>
      <c r="D61" s="17">
        <v>8.0500000000000007</v>
      </c>
      <c r="E61" s="17" t="s">
        <v>708</v>
      </c>
      <c r="F61" s="17" t="s">
        <v>697</v>
      </c>
      <c r="G61" s="17" t="s">
        <v>697</v>
      </c>
      <c r="H61" s="17" t="s">
        <v>444</v>
      </c>
      <c r="I61" s="48"/>
    </row>
    <row r="62" spans="1:9" s="14" customFormat="1" x14ac:dyDescent="0.3">
      <c r="A62" s="17" t="s">
        <v>1429</v>
      </c>
      <c r="B62" s="17" t="s">
        <v>1037</v>
      </c>
      <c r="C62" s="17" t="s">
        <v>1056</v>
      </c>
      <c r="D62" s="17">
        <v>23</v>
      </c>
      <c r="E62" s="17" t="s">
        <v>1014</v>
      </c>
      <c r="F62" s="17" t="s">
        <v>697</v>
      </c>
      <c r="G62" s="17" t="s">
        <v>697</v>
      </c>
      <c r="H62" s="17" t="s">
        <v>444</v>
      </c>
      <c r="I62" s="48"/>
    </row>
    <row r="63" spans="1:9" s="14" customFormat="1" x14ac:dyDescent="0.3">
      <c r="A63" s="17" t="s">
        <v>1429</v>
      </c>
      <c r="B63" s="17" t="s">
        <v>1037</v>
      </c>
      <c r="C63" s="17" t="s">
        <v>1057</v>
      </c>
      <c r="D63" s="17">
        <v>4.75</v>
      </c>
      <c r="E63" s="17" t="s">
        <v>1022</v>
      </c>
      <c r="F63" s="17" t="s">
        <v>697</v>
      </c>
      <c r="G63" s="17" t="s">
        <v>697</v>
      </c>
      <c r="H63" s="17" t="s">
        <v>444</v>
      </c>
      <c r="I63" s="48"/>
    </row>
    <row r="64" spans="1:9" s="14" customFormat="1" x14ac:dyDescent="0.3">
      <c r="A64" s="17" t="s">
        <v>1429</v>
      </c>
      <c r="B64" s="17" t="s">
        <v>1037</v>
      </c>
      <c r="C64" s="17" t="s">
        <v>1303</v>
      </c>
      <c r="D64" s="17">
        <v>3.4</v>
      </c>
      <c r="E64" s="17" t="s">
        <v>415</v>
      </c>
      <c r="F64" s="17" t="s">
        <v>745</v>
      </c>
      <c r="G64" s="17" t="s">
        <v>745</v>
      </c>
      <c r="H64" s="17" t="s">
        <v>444</v>
      </c>
      <c r="I64" s="48"/>
    </row>
    <row r="65" spans="1:9" s="14" customFormat="1" x14ac:dyDescent="0.3">
      <c r="A65" s="17" t="s">
        <v>1429</v>
      </c>
      <c r="B65" s="17" t="s">
        <v>1037</v>
      </c>
      <c r="C65" s="17" t="s">
        <v>1058</v>
      </c>
      <c r="D65" s="17">
        <v>20</v>
      </c>
      <c r="E65" s="17" t="s">
        <v>708</v>
      </c>
      <c r="F65" s="17" t="s">
        <v>697</v>
      </c>
      <c r="G65" s="17" t="s">
        <v>697</v>
      </c>
      <c r="H65" s="17" t="s">
        <v>444</v>
      </c>
      <c r="I65" s="48"/>
    </row>
    <row r="66" spans="1:9" s="14" customFormat="1" x14ac:dyDescent="0.3">
      <c r="A66" s="17" t="s">
        <v>1429</v>
      </c>
      <c r="B66" s="17" t="s">
        <v>1037</v>
      </c>
      <c r="C66" s="17" t="s">
        <v>1059</v>
      </c>
      <c r="D66" s="17">
        <v>18.45</v>
      </c>
      <c r="E66" s="17" t="s">
        <v>708</v>
      </c>
      <c r="F66" s="17" t="s">
        <v>697</v>
      </c>
      <c r="G66" s="17" t="s">
        <v>697</v>
      </c>
      <c r="H66" s="17" t="s">
        <v>444</v>
      </c>
      <c r="I66" s="48"/>
    </row>
    <row r="67" spans="1:9" s="14" customFormat="1" x14ac:dyDescent="0.3">
      <c r="A67" s="17" t="s">
        <v>1429</v>
      </c>
      <c r="B67" s="17" t="s">
        <v>1037</v>
      </c>
      <c r="C67" s="17" t="s">
        <v>1175</v>
      </c>
      <c r="D67" s="17">
        <v>3</v>
      </c>
      <c r="E67" s="17" t="s">
        <v>708</v>
      </c>
      <c r="F67" s="17" t="s">
        <v>697</v>
      </c>
      <c r="G67" s="17" t="s">
        <v>697</v>
      </c>
      <c r="H67" s="17" t="s">
        <v>444</v>
      </c>
      <c r="I67" s="48"/>
    </row>
    <row r="68" spans="1:9" s="14" customFormat="1" x14ac:dyDescent="0.3">
      <c r="A68" s="17" t="s">
        <v>1429</v>
      </c>
      <c r="B68" s="17" t="s">
        <v>1037</v>
      </c>
      <c r="C68" s="17" t="s">
        <v>1060</v>
      </c>
      <c r="D68" s="17">
        <v>52.65</v>
      </c>
      <c r="E68" s="17" t="s">
        <v>728</v>
      </c>
      <c r="F68" s="17" t="s">
        <v>697</v>
      </c>
      <c r="G68" s="17" t="s">
        <v>697</v>
      </c>
      <c r="H68" s="17" t="s">
        <v>444</v>
      </c>
      <c r="I68" s="48"/>
    </row>
    <row r="69" spans="1:9" s="14" customFormat="1" x14ac:dyDescent="0.3">
      <c r="A69" s="17" t="s">
        <v>1429</v>
      </c>
      <c r="B69" s="17" t="s">
        <v>1037</v>
      </c>
      <c r="C69" s="17" t="s">
        <v>1061</v>
      </c>
      <c r="D69" s="17">
        <v>15.6</v>
      </c>
      <c r="E69" s="17" t="s">
        <v>1014</v>
      </c>
      <c r="F69" s="17" t="s">
        <v>697</v>
      </c>
      <c r="G69" s="17" t="s">
        <v>697</v>
      </c>
      <c r="H69" s="17" t="s">
        <v>444</v>
      </c>
      <c r="I69" s="48"/>
    </row>
    <row r="70" spans="1:9" s="14" customFormat="1" x14ac:dyDescent="0.3">
      <c r="A70" s="17" t="s">
        <v>1429</v>
      </c>
      <c r="B70" s="17" t="s">
        <v>1037</v>
      </c>
      <c r="C70" s="17" t="s">
        <v>1062</v>
      </c>
      <c r="D70" s="17">
        <v>62.6</v>
      </c>
      <c r="E70" s="17" t="s">
        <v>728</v>
      </c>
      <c r="F70" s="17" t="s">
        <v>697</v>
      </c>
      <c r="G70" s="17" t="s">
        <v>697</v>
      </c>
      <c r="H70" s="17" t="s">
        <v>444</v>
      </c>
      <c r="I70" s="48"/>
    </row>
    <row r="71" spans="1:9" s="14" customFormat="1" x14ac:dyDescent="0.3">
      <c r="A71" s="17" t="s">
        <v>1429</v>
      </c>
      <c r="B71" s="17" t="s">
        <v>1037</v>
      </c>
      <c r="C71" s="17" t="s">
        <v>1063</v>
      </c>
      <c r="D71" s="17">
        <v>6.8</v>
      </c>
      <c r="E71" s="17" t="s">
        <v>708</v>
      </c>
      <c r="F71" s="17" t="s">
        <v>697</v>
      </c>
      <c r="G71" s="17" t="s">
        <v>697</v>
      </c>
      <c r="H71" s="17" t="s">
        <v>444</v>
      </c>
      <c r="I71" s="48"/>
    </row>
    <row r="72" spans="1:9" s="14" customFormat="1" x14ac:dyDescent="0.3">
      <c r="A72" s="17" t="s">
        <v>1429</v>
      </c>
      <c r="B72" s="17" t="s">
        <v>1037</v>
      </c>
      <c r="C72" s="17" t="s">
        <v>1064</v>
      </c>
      <c r="D72" s="17">
        <v>11.8</v>
      </c>
      <c r="E72" s="17" t="s">
        <v>728</v>
      </c>
      <c r="F72" s="17" t="s">
        <v>697</v>
      </c>
      <c r="G72" s="17" t="s">
        <v>697</v>
      </c>
      <c r="H72" s="17" t="s">
        <v>444</v>
      </c>
      <c r="I72" s="48"/>
    </row>
    <row r="73" spans="1:9" s="14" customFormat="1" x14ac:dyDescent="0.3">
      <c r="A73" s="17" t="s">
        <v>1429</v>
      </c>
      <c r="B73" s="17" t="s">
        <v>1037</v>
      </c>
      <c r="C73" s="17" t="s">
        <v>1065</v>
      </c>
      <c r="D73" s="17">
        <v>10.3</v>
      </c>
      <c r="E73" s="17" t="s">
        <v>1014</v>
      </c>
      <c r="F73" s="17" t="s">
        <v>697</v>
      </c>
      <c r="G73" s="17" t="s">
        <v>697</v>
      </c>
      <c r="H73" s="17" t="s">
        <v>444</v>
      </c>
      <c r="I73" s="48"/>
    </row>
    <row r="74" spans="1:9" s="14" customFormat="1" x14ac:dyDescent="0.3">
      <c r="A74" s="17" t="s">
        <v>1429</v>
      </c>
      <c r="B74" s="17" t="s">
        <v>1037</v>
      </c>
      <c r="C74" s="17" t="s">
        <v>1066</v>
      </c>
      <c r="D74" s="17">
        <v>10.25</v>
      </c>
      <c r="E74" s="17" t="s">
        <v>708</v>
      </c>
      <c r="F74" s="17" t="s">
        <v>697</v>
      </c>
      <c r="G74" s="17" t="s">
        <v>697</v>
      </c>
      <c r="H74" s="17" t="s">
        <v>444</v>
      </c>
      <c r="I74" s="48"/>
    </row>
    <row r="75" spans="1:9" s="14" customFormat="1" x14ac:dyDescent="0.3">
      <c r="A75" s="17" t="s">
        <v>1429</v>
      </c>
      <c r="B75" s="17" t="s">
        <v>1037</v>
      </c>
      <c r="C75" s="17" t="s">
        <v>1067</v>
      </c>
      <c r="D75" s="17">
        <v>22.15</v>
      </c>
      <c r="E75" s="17" t="s">
        <v>708</v>
      </c>
      <c r="F75" s="17" t="s">
        <v>697</v>
      </c>
      <c r="G75" s="17" t="s">
        <v>697</v>
      </c>
      <c r="H75" s="17" t="s">
        <v>444</v>
      </c>
      <c r="I75" s="48"/>
    </row>
    <row r="76" spans="1:9" s="14" customFormat="1" x14ac:dyDescent="0.3">
      <c r="A76" s="17" t="s">
        <v>1429</v>
      </c>
      <c r="B76" s="17" t="s">
        <v>1037</v>
      </c>
      <c r="C76" s="17" t="s">
        <v>1065</v>
      </c>
      <c r="D76" s="17">
        <v>11.6</v>
      </c>
      <c r="E76" s="17" t="s">
        <v>1014</v>
      </c>
      <c r="F76" s="17" t="s">
        <v>697</v>
      </c>
      <c r="G76" s="17" t="s">
        <v>697</v>
      </c>
      <c r="H76" s="17" t="s">
        <v>444</v>
      </c>
      <c r="I76" s="48"/>
    </row>
    <row r="77" spans="1:9" s="14" customFormat="1" x14ac:dyDescent="0.3">
      <c r="A77" s="17" t="s">
        <v>1429</v>
      </c>
      <c r="B77" s="17" t="s">
        <v>1037</v>
      </c>
      <c r="C77" s="17" t="s">
        <v>1068</v>
      </c>
      <c r="D77" s="17">
        <v>9.8000000000000007</v>
      </c>
      <c r="E77" s="17" t="s">
        <v>708</v>
      </c>
      <c r="F77" s="17" t="s">
        <v>697</v>
      </c>
      <c r="G77" s="17" t="s">
        <v>697</v>
      </c>
      <c r="H77" s="17" t="s">
        <v>444</v>
      </c>
      <c r="I77" s="48"/>
    </row>
    <row r="78" spans="1:9" s="14" customFormat="1" x14ac:dyDescent="0.3">
      <c r="A78" s="17" t="s">
        <v>1429</v>
      </c>
      <c r="B78" s="17" t="s">
        <v>1037</v>
      </c>
      <c r="C78" s="17" t="s">
        <v>1069</v>
      </c>
      <c r="D78" s="17">
        <v>25.4</v>
      </c>
      <c r="E78" s="17" t="s">
        <v>1014</v>
      </c>
      <c r="F78" s="17" t="s">
        <v>697</v>
      </c>
      <c r="G78" s="17" t="s">
        <v>697</v>
      </c>
      <c r="H78" s="17" t="s">
        <v>444</v>
      </c>
      <c r="I78" s="48"/>
    </row>
    <row r="79" spans="1:9" s="14" customFormat="1" x14ac:dyDescent="0.3">
      <c r="A79" s="17" t="s">
        <v>1429</v>
      </c>
      <c r="B79" s="17" t="s">
        <v>1037</v>
      </c>
      <c r="C79" s="17" t="s">
        <v>1070</v>
      </c>
      <c r="D79" s="17">
        <v>31</v>
      </c>
      <c r="E79" s="17" t="s">
        <v>705</v>
      </c>
      <c r="F79" s="17" t="s">
        <v>697</v>
      </c>
      <c r="G79" s="17" t="s">
        <v>698</v>
      </c>
      <c r="H79" s="17" t="s">
        <v>444</v>
      </c>
      <c r="I79" s="48"/>
    </row>
    <row r="80" spans="1:9" s="14" customFormat="1" x14ac:dyDescent="0.3">
      <c r="A80" s="17" t="s">
        <v>1429</v>
      </c>
      <c r="B80" s="17" t="s">
        <v>1037</v>
      </c>
      <c r="C80" s="17" t="s">
        <v>1071</v>
      </c>
      <c r="D80" s="17">
        <v>8.1999999999999993</v>
      </c>
      <c r="E80" s="17" t="s">
        <v>1014</v>
      </c>
      <c r="F80" s="17" t="s">
        <v>697</v>
      </c>
      <c r="G80" s="17" t="s">
        <v>697</v>
      </c>
      <c r="H80" s="17" t="s">
        <v>444</v>
      </c>
      <c r="I80" s="48"/>
    </row>
    <row r="81" spans="1:9" s="14" customFormat="1" x14ac:dyDescent="0.3">
      <c r="A81" s="17" t="s">
        <v>1429</v>
      </c>
      <c r="B81" s="17" t="s">
        <v>1037</v>
      </c>
      <c r="C81" s="17" t="s">
        <v>1072</v>
      </c>
      <c r="D81" s="17">
        <v>11.6</v>
      </c>
      <c r="E81" s="17" t="s">
        <v>712</v>
      </c>
      <c r="F81" s="17" t="s">
        <v>697</v>
      </c>
      <c r="G81" s="17" t="s">
        <v>697</v>
      </c>
      <c r="H81" s="17" t="s">
        <v>444</v>
      </c>
      <c r="I81" s="48" t="s">
        <v>1135</v>
      </c>
    </row>
    <row r="82" spans="1:9" s="14" customFormat="1" x14ac:dyDescent="0.3">
      <c r="A82" s="17" t="s">
        <v>1429</v>
      </c>
      <c r="B82" s="17" t="s">
        <v>1037</v>
      </c>
      <c r="C82" s="17" t="s">
        <v>1176</v>
      </c>
      <c r="D82" s="17">
        <f>3.4+4.75</f>
        <v>8.15</v>
      </c>
      <c r="E82" s="17" t="s">
        <v>415</v>
      </c>
      <c r="F82" s="17" t="s">
        <v>745</v>
      </c>
      <c r="G82" s="17" t="s">
        <v>745</v>
      </c>
      <c r="H82" s="17" t="s">
        <v>444</v>
      </c>
      <c r="I82" s="48"/>
    </row>
    <row r="83" spans="1:9" s="14" customFormat="1" x14ac:dyDescent="0.3">
      <c r="A83" s="17" t="s">
        <v>1429</v>
      </c>
      <c r="B83" s="17" t="s">
        <v>1037</v>
      </c>
      <c r="C83" s="17" t="s">
        <v>1073</v>
      </c>
      <c r="D83" s="17">
        <v>29.2</v>
      </c>
      <c r="E83" s="17" t="s">
        <v>728</v>
      </c>
      <c r="F83" s="17" t="s">
        <v>697</v>
      </c>
      <c r="G83" s="17" t="s">
        <v>697</v>
      </c>
      <c r="H83" s="17" t="s">
        <v>444</v>
      </c>
      <c r="I83" s="48"/>
    </row>
    <row r="84" spans="1:9" s="14" customFormat="1" x14ac:dyDescent="0.3">
      <c r="A84" s="17" t="s">
        <v>1429</v>
      </c>
      <c r="B84" s="17" t="s">
        <v>1037</v>
      </c>
      <c r="C84" s="17" t="s">
        <v>1074</v>
      </c>
      <c r="D84" s="17">
        <v>12.95</v>
      </c>
      <c r="E84" s="17" t="s">
        <v>1014</v>
      </c>
      <c r="F84" s="17" t="s">
        <v>697</v>
      </c>
      <c r="G84" s="17" t="s">
        <v>697</v>
      </c>
      <c r="H84" s="17" t="s">
        <v>444</v>
      </c>
      <c r="I84" s="48"/>
    </row>
    <row r="85" spans="1:9" s="14" customFormat="1" x14ac:dyDescent="0.3">
      <c r="A85" s="17" t="s">
        <v>1429</v>
      </c>
      <c r="B85" s="17" t="s">
        <v>1037</v>
      </c>
      <c r="C85" s="17" t="s">
        <v>1075</v>
      </c>
      <c r="D85" s="17">
        <v>12.85</v>
      </c>
      <c r="E85" s="17" t="s">
        <v>708</v>
      </c>
      <c r="F85" s="17" t="s">
        <v>697</v>
      </c>
      <c r="G85" s="17" t="s">
        <v>697</v>
      </c>
      <c r="H85" s="17" t="s">
        <v>444</v>
      </c>
      <c r="I85" s="48"/>
    </row>
    <row r="86" spans="1:9" s="14" customFormat="1" x14ac:dyDescent="0.3">
      <c r="A86" s="17" t="s">
        <v>1429</v>
      </c>
      <c r="B86" s="17" t="s">
        <v>1037</v>
      </c>
      <c r="C86" s="17" t="s">
        <v>1076</v>
      </c>
      <c r="D86" s="17">
        <v>8.5</v>
      </c>
      <c r="E86" s="17" t="s">
        <v>708</v>
      </c>
      <c r="F86" s="17" t="s">
        <v>697</v>
      </c>
      <c r="G86" s="17" t="s">
        <v>697</v>
      </c>
      <c r="H86" s="17" t="s">
        <v>444</v>
      </c>
      <c r="I86" s="48"/>
    </row>
    <row r="87" spans="1:9" s="14" customFormat="1" x14ac:dyDescent="0.3">
      <c r="A87" s="17" t="s">
        <v>1429</v>
      </c>
      <c r="B87" s="17" t="s">
        <v>1037</v>
      </c>
      <c r="C87" s="17" t="s">
        <v>1077</v>
      </c>
      <c r="D87" s="17">
        <v>14.5</v>
      </c>
      <c r="E87" s="17" t="s">
        <v>1014</v>
      </c>
      <c r="F87" s="17" t="s">
        <v>697</v>
      </c>
      <c r="G87" s="17" t="s">
        <v>697</v>
      </c>
      <c r="H87" s="17" t="s">
        <v>444</v>
      </c>
      <c r="I87" s="48"/>
    </row>
    <row r="88" spans="1:9" s="14" customFormat="1" x14ac:dyDescent="0.3">
      <c r="A88" s="17" t="s">
        <v>1429</v>
      </c>
      <c r="B88" s="17" t="s">
        <v>1037</v>
      </c>
      <c r="C88" s="17" t="s">
        <v>1078</v>
      </c>
      <c r="D88" s="17">
        <v>8.4</v>
      </c>
      <c r="E88" s="17" t="s">
        <v>1014</v>
      </c>
      <c r="F88" s="17" t="s">
        <v>697</v>
      </c>
      <c r="G88" s="17" t="s">
        <v>697</v>
      </c>
      <c r="H88" s="17" t="s">
        <v>444</v>
      </c>
      <c r="I88" s="48"/>
    </row>
    <row r="89" spans="1:9" s="14" customFormat="1" x14ac:dyDescent="0.3">
      <c r="A89" s="17" t="s">
        <v>1429</v>
      </c>
      <c r="B89" s="17" t="s">
        <v>1037</v>
      </c>
      <c r="C89" s="17" t="s">
        <v>1079</v>
      </c>
      <c r="D89" s="17">
        <v>19.100000000000001</v>
      </c>
      <c r="E89" s="17" t="s">
        <v>1014</v>
      </c>
      <c r="F89" s="17" t="s">
        <v>697</v>
      </c>
      <c r="G89" s="17" t="s">
        <v>697</v>
      </c>
      <c r="H89" s="17" t="s">
        <v>444</v>
      </c>
      <c r="I89" s="48"/>
    </row>
    <row r="90" spans="1:9" s="14" customFormat="1" x14ac:dyDescent="0.3">
      <c r="A90" s="17" t="s">
        <v>1429</v>
      </c>
      <c r="B90" s="17" t="s">
        <v>1037</v>
      </c>
      <c r="C90" s="17" t="s">
        <v>1080</v>
      </c>
      <c r="D90" s="17">
        <v>16</v>
      </c>
      <c r="E90" s="17" t="s">
        <v>1014</v>
      </c>
      <c r="F90" s="17" t="s">
        <v>697</v>
      </c>
      <c r="G90" s="17" t="s">
        <v>697</v>
      </c>
      <c r="H90" s="17" t="s">
        <v>444</v>
      </c>
      <c r="I90" s="48"/>
    </row>
    <row r="91" spans="1:9" s="14" customFormat="1" x14ac:dyDescent="0.3">
      <c r="A91" s="17" t="s">
        <v>1429</v>
      </c>
      <c r="B91" s="17" t="s">
        <v>1037</v>
      </c>
      <c r="C91" s="17" t="s">
        <v>1081</v>
      </c>
      <c r="D91" s="17">
        <v>9.35</v>
      </c>
      <c r="E91" s="17" t="s">
        <v>706</v>
      </c>
      <c r="F91" s="17" t="s">
        <v>441</v>
      </c>
      <c r="G91" s="17" t="s">
        <v>440</v>
      </c>
      <c r="H91" s="17" t="s">
        <v>444</v>
      </c>
      <c r="I91" s="48"/>
    </row>
    <row r="92" spans="1:9" s="14" customFormat="1" x14ac:dyDescent="0.3">
      <c r="A92" s="17" t="s">
        <v>1429</v>
      </c>
      <c r="B92" s="17" t="s">
        <v>1037</v>
      </c>
      <c r="C92" s="17" t="s">
        <v>1082</v>
      </c>
      <c r="D92" s="17">
        <v>7.6</v>
      </c>
      <c r="E92" s="17" t="s">
        <v>706</v>
      </c>
      <c r="F92" s="17" t="s">
        <v>441</v>
      </c>
      <c r="G92" s="17" t="s">
        <v>440</v>
      </c>
      <c r="H92" s="17" t="s">
        <v>444</v>
      </c>
      <c r="I92" s="48"/>
    </row>
    <row r="93" spans="1:9" s="14" customFormat="1" x14ac:dyDescent="0.3">
      <c r="A93" s="17" t="s">
        <v>1429</v>
      </c>
      <c r="B93" s="17" t="s">
        <v>1037</v>
      </c>
      <c r="C93" s="17" t="s">
        <v>1083</v>
      </c>
      <c r="D93" s="17">
        <v>33.9</v>
      </c>
      <c r="E93" s="17" t="s">
        <v>728</v>
      </c>
      <c r="F93" s="17" t="s">
        <v>697</v>
      </c>
      <c r="G93" s="17" t="s">
        <v>697</v>
      </c>
      <c r="H93" s="17" t="s">
        <v>444</v>
      </c>
      <c r="I93" s="48"/>
    </row>
    <row r="94" spans="1:9" s="14" customFormat="1" x14ac:dyDescent="0.3">
      <c r="A94" s="17" t="s">
        <v>1429</v>
      </c>
      <c r="B94" s="17" t="s">
        <v>1037</v>
      </c>
      <c r="C94" s="17" t="s">
        <v>1084</v>
      </c>
      <c r="D94" s="17">
        <v>13.8</v>
      </c>
      <c r="E94" s="17" t="s">
        <v>1014</v>
      </c>
      <c r="F94" s="17" t="s">
        <v>697</v>
      </c>
      <c r="G94" s="17" t="s">
        <v>697</v>
      </c>
      <c r="H94" s="17" t="s">
        <v>444</v>
      </c>
      <c r="I94" s="48"/>
    </row>
    <row r="95" spans="1:9" s="14" customFormat="1" x14ac:dyDescent="0.3">
      <c r="A95" s="17" t="s">
        <v>1429</v>
      </c>
      <c r="B95" s="17" t="s">
        <v>1037</v>
      </c>
      <c r="C95" s="17" t="s">
        <v>1085</v>
      </c>
      <c r="D95" s="17">
        <v>10.25</v>
      </c>
      <c r="E95" s="17" t="s">
        <v>708</v>
      </c>
      <c r="F95" s="17" t="s">
        <v>697</v>
      </c>
      <c r="G95" s="17" t="s">
        <v>697</v>
      </c>
      <c r="H95" s="17" t="s">
        <v>444</v>
      </c>
      <c r="I95" s="48"/>
    </row>
    <row r="96" spans="1:9" s="14" customFormat="1" x14ac:dyDescent="0.3">
      <c r="A96" s="17" t="s">
        <v>1429</v>
      </c>
      <c r="B96" s="17" t="s">
        <v>1037</v>
      </c>
      <c r="C96" s="17" t="s">
        <v>1086</v>
      </c>
      <c r="D96" s="17">
        <v>6.25</v>
      </c>
      <c r="E96" s="17" t="s">
        <v>712</v>
      </c>
      <c r="F96" s="17" t="s">
        <v>697</v>
      </c>
      <c r="G96" s="17" t="s">
        <v>697</v>
      </c>
      <c r="H96" s="17" t="s">
        <v>444</v>
      </c>
      <c r="I96" s="48" t="s">
        <v>1135</v>
      </c>
    </row>
    <row r="97" spans="1:9" s="14" customFormat="1" x14ac:dyDescent="0.3">
      <c r="A97" s="17" t="s">
        <v>1429</v>
      </c>
      <c r="B97" s="17" t="s">
        <v>1037</v>
      </c>
      <c r="C97" s="17" t="s">
        <v>1087</v>
      </c>
      <c r="D97" s="17">
        <v>13.45</v>
      </c>
      <c r="E97" s="17" t="s">
        <v>1014</v>
      </c>
      <c r="F97" s="17" t="s">
        <v>697</v>
      </c>
      <c r="G97" s="17" t="s">
        <v>697</v>
      </c>
      <c r="H97" s="17" t="s">
        <v>444</v>
      </c>
      <c r="I97" s="48"/>
    </row>
    <row r="98" spans="1:9" s="14" customFormat="1" x14ac:dyDescent="0.3">
      <c r="A98" s="17" t="s">
        <v>1429</v>
      </c>
      <c r="B98" s="17" t="s">
        <v>1037</v>
      </c>
      <c r="C98" s="17" t="s">
        <v>1088</v>
      </c>
      <c r="D98" s="17">
        <v>11.9</v>
      </c>
      <c r="E98" s="17" t="s">
        <v>706</v>
      </c>
      <c r="F98" s="17" t="s">
        <v>441</v>
      </c>
      <c r="G98" s="17" t="s">
        <v>440</v>
      </c>
      <c r="H98" s="17" t="s">
        <v>444</v>
      </c>
      <c r="I98" s="48"/>
    </row>
    <row r="99" spans="1:9" s="14" customFormat="1" x14ac:dyDescent="0.3">
      <c r="A99" s="17" t="s">
        <v>1429</v>
      </c>
      <c r="B99" s="17" t="s">
        <v>1037</v>
      </c>
      <c r="C99" s="17" t="s">
        <v>1089</v>
      </c>
      <c r="D99" s="17">
        <v>11.9</v>
      </c>
      <c r="E99" s="17" t="s">
        <v>1014</v>
      </c>
      <c r="F99" s="17" t="s">
        <v>697</v>
      </c>
      <c r="G99" s="17" t="s">
        <v>697</v>
      </c>
      <c r="H99" s="17" t="s">
        <v>444</v>
      </c>
      <c r="I99" s="48"/>
    </row>
    <row r="100" spans="1:9" s="14" customFormat="1" x14ac:dyDescent="0.3">
      <c r="A100" s="17" t="s">
        <v>1429</v>
      </c>
      <c r="B100" s="17" t="s">
        <v>1037</v>
      </c>
      <c r="C100" s="17" t="s">
        <v>1090</v>
      </c>
      <c r="D100" s="17">
        <v>13.1</v>
      </c>
      <c r="E100" s="17" t="s">
        <v>1014</v>
      </c>
      <c r="F100" s="17" t="s">
        <v>697</v>
      </c>
      <c r="G100" s="17" t="s">
        <v>697</v>
      </c>
      <c r="H100" s="17" t="s">
        <v>444</v>
      </c>
      <c r="I100" s="48"/>
    </row>
    <row r="101" spans="1:9" s="14" customFormat="1" x14ac:dyDescent="0.3">
      <c r="A101" s="17" t="s">
        <v>1429</v>
      </c>
      <c r="B101" s="17" t="s">
        <v>1037</v>
      </c>
      <c r="C101" s="17" t="s">
        <v>1091</v>
      </c>
      <c r="D101" s="17">
        <v>6.85</v>
      </c>
      <c r="E101" s="17" t="s">
        <v>706</v>
      </c>
      <c r="F101" s="17" t="s">
        <v>441</v>
      </c>
      <c r="G101" s="17" t="s">
        <v>440</v>
      </c>
      <c r="H101" s="17" t="s">
        <v>444</v>
      </c>
      <c r="I101" s="48"/>
    </row>
    <row r="102" spans="1:9" s="14" customFormat="1" x14ac:dyDescent="0.3">
      <c r="A102" s="17" t="s">
        <v>1429</v>
      </c>
      <c r="B102" s="17" t="s">
        <v>1037</v>
      </c>
      <c r="C102" s="17" t="s">
        <v>1092</v>
      </c>
      <c r="D102" s="17">
        <v>22.8</v>
      </c>
      <c r="E102" s="17" t="s">
        <v>705</v>
      </c>
      <c r="F102" s="17" t="s">
        <v>697</v>
      </c>
      <c r="G102" s="17" t="s">
        <v>698</v>
      </c>
      <c r="H102" s="17" t="s">
        <v>444</v>
      </c>
      <c r="I102" s="48"/>
    </row>
    <row r="103" spans="1:9" s="14" customFormat="1" x14ac:dyDescent="0.3">
      <c r="A103" s="17" t="s">
        <v>1429</v>
      </c>
      <c r="B103" s="17" t="s">
        <v>1037</v>
      </c>
      <c r="C103" s="17" t="s">
        <v>1093</v>
      </c>
      <c r="D103" s="17">
        <v>9.65</v>
      </c>
      <c r="E103" s="17" t="s">
        <v>708</v>
      </c>
      <c r="F103" s="17" t="s">
        <v>697</v>
      </c>
      <c r="G103" s="17" t="s">
        <v>697</v>
      </c>
      <c r="H103" s="17" t="s">
        <v>444</v>
      </c>
      <c r="I103" s="48"/>
    </row>
    <row r="104" spans="1:9" s="14" customFormat="1" x14ac:dyDescent="0.3">
      <c r="A104" s="17" t="s">
        <v>1429</v>
      </c>
      <c r="B104" s="17" t="s">
        <v>1037</v>
      </c>
      <c r="C104" s="17" t="s">
        <v>1094</v>
      </c>
      <c r="D104" s="17">
        <v>9.6999999999999993</v>
      </c>
      <c r="E104" s="17" t="s">
        <v>708</v>
      </c>
      <c r="F104" s="17" t="s">
        <v>697</v>
      </c>
      <c r="G104" s="17" t="s">
        <v>697</v>
      </c>
      <c r="H104" s="17" t="s">
        <v>444</v>
      </c>
      <c r="I104" s="48"/>
    </row>
    <row r="105" spans="1:9" s="14" customFormat="1" x14ac:dyDescent="0.3">
      <c r="A105" s="17" t="s">
        <v>1429</v>
      </c>
      <c r="B105" s="17" t="s">
        <v>1037</v>
      </c>
      <c r="C105" s="17" t="s">
        <v>1095</v>
      </c>
      <c r="D105" s="17">
        <v>12.75</v>
      </c>
      <c r="E105" s="17" t="s">
        <v>1014</v>
      </c>
      <c r="F105" s="17" t="s">
        <v>697</v>
      </c>
      <c r="G105" s="17" t="s">
        <v>697</v>
      </c>
      <c r="H105" s="17" t="s">
        <v>444</v>
      </c>
      <c r="I105" s="48"/>
    </row>
    <row r="106" spans="1:9" s="14" customFormat="1" x14ac:dyDescent="0.3">
      <c r="A106" s="17" t="s">
        <v>1429</v>
      </c>
      <c r="B106" s="17" t="s">
        <v>1037</v>
      </c>
      <c r="C106" s="29" t="s">
        <v>1096</v>
      </c>
      <c r="D106" s="17">
        <v>13.75</v>
      </c>
      <c r="E106" s="17" t="s">
        <v>708</v>
      </c>
      <c r="F106" s="17" t="s">
        <v>697</v>
      </c>
      <c r="G106" s="17" t="s">
        <v>697</v>
      </c>
      <c r="H106" s="17" t="s">
        <v>444</v>
      </c>
      <c r="I106" s="48"/>
    </row>
    <row r="107" spans="1:9" s="14" customFormat="1" x14ac:dyDescent="0.3">
      <c r="A107" s="17" t="s">
        <v>1429</v>
      </c>
      <c r="B107" s="17" t="s">
        <v>1037</v>
      </c>
      <c r="C107" s="17" t="s">
        <v>1097</v>
      </c>
      <c r="D107" s="17">
        <v>2.35</v>
      </c>
      <c r="E107" s="17" t="s">
        <v>416</v>
      </c>
      <c r="F107" s="17" t="s">
        <v>697</v>
      </c>
      <c r="G107" s="17" t="s">
        <v>697</v>
      </c>
      <c r="H107" s="17" t="s">
        <v>444</v>
      </c>
      <c r="I107" s="48"/>
    </row>
    <row r="108" spans="1:9" s="14" customFormat="1" x14ac:dyDescent="0.3">
      <c r="A108" s="17" t="s">
        <v>1429</v>
      </c>
      <c r="B108" s="17" t="s">
        <v>1037</v>
      </c>
      <c r="C108" s="17" t="s">
        <v>1098</v>
      </c>
      <c r="D108" s="17">
        <v>4.3</v>
      </c>
      <c r="E108" s="17" t="s">
        <v>708</v>
      </c>
      <c r="F108" s="17" t="s">
        <v>697</v>
      </c>
      <c r="G108" s="17" t="s">
        <v>697</v>
      </c>
      <c r="H108" s="17" t="s">
        <v>444</v>
      </c>
      <c r="I108" s="48"/>
    </row>
    <row r="109" spans="1:9" s="14" customFormat="1" x14ac:dyDescent="0.3">
      <c r="A109" s="17" t="s">
        <v>1429</v>
      </c>
      <c r="B109" s="17" t="s">
        <v>1037</v>
      </c>
      <c r="C109" s="17" t="s">
        <v>1099</v>
      </c>
      <c r="D109" s="17">
        <v>20.65</v>
      </c>
      <c r="E109" s="17" t="s">
        <v>706</v>
      </c>
      <c r="F109" s="17" t="s">
        <v>441</v>
      </c>
      <c r="G109" s="17" t="s">
        <v>440</v>
      </c>
      <c r="H109" s="17" t="s">
        <v>444</v>
      </c>
      <c r="I109" s="48"/>
    </row>
    <row r="110" spans="1:9" s="14" customFormat="1" x14ac:dyDescent="0.3">
      <c r="A110" s="17" t="s">
        <v>1429</v>
      </c>
      <c r="B110" s="17" t="s">
        <v>1037</v>
      </c>
      <c r="C110" s="17" t="s">
        <v>1100</v>
      </c>
      <c r="D110" s="17">
        <v>7.85</v>
      </c>
      <c r="E110" s="17" t="s">
        <v>712</v>
      </c>
      <c r="F110" s="17" t="s">
        <v>697</v>
      </c>
      <c r="G110" s="17" t="s">
        <v>697</v>
      </c>
      <c r="H110" s="17" t="s">
        <v>444</v>
      </c>
      <c r="I110" s="48" t="s">
        <v>1135</v>
      </c>
    </row>
    <row r="111" spans="1:9" s="14" customFormat="1" x14ac:dyDescent="0.3">
      <c r="A111" s="17" t="s">
        <v>1429</v>
      </c>
      <c r="B111" s="17" t="s">
        <v>1037</v>
      </c>
      <c r="C111" s="17" t="s">
        <v>1101</v>
      </c>
      <c r="D111" s="17">
        <v>13.1</v>
      </c>
      <c r="E111" s="17" t="s">
        <v>708</v>
      </c>
      <c r="F111" s="17" t="s">
        <v>697</v>
      </c>
      <c r="G111" s="17" t="s">
        <v>697</v>
      </c>
      <c r="H111" s="17" t="s">
        <v>444</v>
      </c>
      <c r="I111" s="48"/>
    </row>
    <row r="112" spans="1:9" s="14" customFormat="1" x14ac:dyDescent="0.3">
      <c r="A112" s="17" t="s">
        <v>1429</v>
      </c>
      <c r="B112" s="17" t="s">
        <v>1037</v>
      </c>
      <c r="C112" s="17" t="s">
        <v>1102</v>
      </c>
      <c r="D112" s="17">
        <v>11.71</v>
      </c>
      <c r="E112" s="17" t="s">
        <v>1014</v>
      </c>
      <c r="F112" s="17" t="s">
        <v>697</v>
      </c>
      <c r="G112" s="17" t="s">
        <v>697</v>
      </c>
      <c r="H112" s="17" t="s">
        <v>444</v>
      </c>
      <c r="I112" s="48"/>
    </row>
    <row r="113" spans="1:9" s="14" customFormat="1" x14ac:dyDescent="0.3">
      <c r="A113" s="17" t="s">
        <v>1429</v>
      </c>
      <c r="B113" s="17" t="s">
        <v>1037</v>
      </c>
      <c r="C113" s="17" t="s">
        <v>1103</v>
      </c>
      <c r="D113" s="17">
        <v>12.45</v>
      </c>
      <c r="E113" s="17" t="s">
        <v>1014</v>
      </c>
      <c r="F113" s="17" t="s">
        <v>697</v>
      </c>
      <c r="G113" s="17" t="s">
        <v>697</v>
      </c>
      <c r="H113" s="17" t="s">
        <v>444</v>
      </c>
      <c r="I113" s="48"/>
    </row>
    <row r="114" spans="1:9" s="14" customFormat="1" x14ac:dyDescent="0.3">
      <c r="A114" s="17" t="s">
        <v>1429</v>
      </c>
      <c r="B114" s="17" t="s">
        <v>1037</v>
      </c>
      <c r="C114" s="17" t="s">
        <v>1104</v>
      </c>
      <c r="D114" s="17">
        <v>10</v>
      </c>
      <c r="E114" s="17" t="s">
        <v>1014</v>
      </c>
      <c r="F114" s="17" t="s">
        <v>697</v>
      </c>
      <c r="G114" s="17" t="s">
        <v>697</v>
      </c>
      <c r="H114" s="17" t="s">
        <v>444</v>
      </c>
      <c r="I114" s="48"/>
    </row>
    <row r="115" spans="1:9" s="14" customFormat="1" x14ac:dyDescent="0.3">
      <c r="A115" s="17" t="s">
        <v>1429</v>
      </c>
      <c r="B115" s="17" t="s">
        <v>1037</v>
      </c>
      <c r="C115" s="17" t="s">
        <v>1105</v>
      </c>
      <c r="D115" s="17">
        <v>6.9</v>
      </c>
      <c r="E115" s="17" t="s">
        <v>728</v>
      </c>
      <c r="F115" s="17" t="s">
        <v>697</v>
      </c>
      <c r="G115" s="17" t="s">
        <v>697</v>
      </c>
      <c r="H115" s="17" t="s">
        <v>444</v>
      </c>
      <c r="I115" s="48"/>
    </row>
    <row r="116" spans="1:9" s="14" customFormat="1" x14ac:dyDescent="0.3">
      <c r="A116" s="17" t="s">
        <v>1429</v>
      </c>
      <c r="B116" s="17" t="s">
        <v>1037</v>
      </c>
      <c r="C116" s="17" t="s">
        <v>1106</v>
      </c>
      <c r="D116" s="17">
        <v>10.6</v>
      </c>
      <c r="E116" s="17" t="s">
        <v>708</v>
      </c>
      <c r="F116" s="17" t="s">
        <v>697</v>
      </c>
      <c r="G116" s="17" t="s">
        <v>697</v>
      </c>
      <c r="H116" s="17" t="s">
        <v>444</v>
      </c>
      <c r="I116" s="48"/>
    </row>
    <row r="117" spans="1:9" s="14" customFormat="1" x14ac:dyDescent="0.3">
      <c r="A117" s="17" t="s">
        <v>1429</v>
      </c>
      <c r="B117" s="17" t="s">
        <v>1037</v>
      </c>
      <c r="C117" s="17" t="s">
        <v>1106</v>
      </c>
      <c r="D117" s="17">
        <v>9.1999999999999993</v>
      </c>
      <c r="E117" s="17" t="s">
        <v>708</v>
      </c>
      <c r="F117" s="17" t="s">
        <v>697</v>
      </c>
      <c r="G117" s="17" t="s">
        <v>697</v>
      </c>
      <c r="H117" s="17" t="s">
        <v>444</v>
      </c>
      <c r="I117" s="48"/>
    </row>
    <row r="118" spans="1:9" s="14" customFormat="1" x14ac:dyDescent="0.3">
      <c r="A118" s="17" t="s">
        <v>1429</v>
      </c>
      <c r="B118" s="17" t="s">
        <v>1037</v>
      </c>
      <c r="C118" s="17" t="s">
        <v>1107</v>
      </c>
      <c r="D118" s="17">
        <v>9.5</v>
      </c>
      <c r="E118" s="17" t="s">
        <v>1014</v>
      </c>
      <c r="F118" s="17" t="s">
        <v>697</v>
      </c>
      <c r="G118" s="17" t="s">
        <v>697</v>
      </c>
      <c r="H118" s="17" t="s">
        <v>444</v>
      </c>
      <c r="I118" s="48"/>
    </row>
    <row r="119" spans="1:9" s="14" customFormat="1" x14ac:dyDescent="0.3">
      <c r="A119" s="17" t="s">
        <v>1429</v>
      </c>
      <c r="B119" s="17" t="s">
        <v>1037</v>
      </c>
      <c r="C119" s="17" t="s">
        <v>1108</v>
      </c>
      <c r="D119" s="17">
        <v>9.4</v>
      </c>
      <c r="E119" s="17" t="s">
        <v>708</v>
      </c>
      <c r="F119" s="17" t="s">
        <v>697</v>
      </c>
      <c r="G119" s="17" t="s">
        <v>697</v>
      </c>
      <c r="H119" s="17" t="s">
        <v>444</v>
      </c>
      <c r="I119" s="48"/>
    </row>
    <row r="120" spans="1:9" s="14" customFormat="1" x14ac:dyDescent="0.3">
      <c r="A120" s="17" t="s">
        <v>1429</v>
      </c>
      <c r="B120" s="17" t="s">
        <v>1037</v>
      </c>
      <c r="C120" s="17" t="s">
        <v>1177</v>
      </c>
      <c r="D120" s="17">
        <v>3.8</v>
      </c>
      <c r="E120" s="17" t="s">
        <v>708</v>
      </c>
      <c r="F120" s="17" t="s">
        <v>697</v>
      </c>
      <c r="G120" s="17" t="s">
        <v>697</v>
      </c>
      <c r="H120" s="17" t="s">
        <v>444</v>
      </c>
      <c r="I120" s="48"/>
    </row>
    <row r="121" spans="1:9" s="14" customFormat="1" x14ac:dyDescent="0.3">
      <c r="A121" s="17" t="s">
        <v>1429</v>
      </c>
      <c r="B121" s="17" t="s">
        <v>1037</v>
      </c>
      <c r="C121" s="17" t="s">
        <v>1109</v>
      </c>
      <c r="D121" s="17">
        <v>7</v>
      </c>
      <c r="E121" s="17" t="s">
        <v>712</v>
      </c>
      <c r="F121" s="17" t="s">
        <v>697</v>
      </c>
      <c r="G121" s="17" t="s">
        <v>697</v>
      </c>
      <c r="H121" s="17" t="s">
        <v>444</v>
      </c>
      <c r="I121" s="48" t="s">
        <v>1135</v>
      </c>
    </row>
    <row r="122" spans="1:9" s="14" customFormat="1" x14ac:dyDescent="0.3">
      <c r="A122" s="17" t="s">
        <v>1429</v>
      </c>
      <c r="B122" s="17" t="s">
        <v>1037</v>
      </c>
      <c r="C122" s="17" t="s">
        <v>1110</v>
      </c>
      <c r="D122" s="17">
        <v>22.35</v>
      </c>
      <c r="E122" s="17" t="s">
        <v>728</v>
      </c>
      <c r="F122" s="17" t="s">
        <v>697</v>
      </c>
      <c r="G122" s="17" t="s">
        <v>697</v>
      </c>
      <c r="H122" s="17" t="s">
        <v>444</v>
      </c>
      <c r="I122" s="48"/>
    </row>
    <row r="123" spans="1:9" s="14" customFormat="1" x14ac:dyDescent="0.3">
      <c r="A123" s="17" t="s">
        <v>1429</v>
      </c>
      <c r="B123" s="17" t="s">
        <v>1037</v>
      </c>
      <c r="C123" s="17" t="s">
        <v>1111</v>
      </c>
      <c r="D123" s="17">
        <v>13.85</v>
      </c>
      <c r="E123" s="17" t="s">
        <v>706</v>
      </c>
      <c r="F123" s="17" t="s">
        <v>441</v>
      </c>
      <c r="G123" s="17" t="s">
        <v>440</v>
      </c>
      <c r="H123" s="17" t="s">
        <v>444</v>
      </c>
      <c r="I123" s="48"/>
    </row>
    <row r="124" spans="1:9" s="14" customFormat="1" x14ac:dyDescent="0.3">
      <c r="A124" s="17" t="s">
        <v>1429</v>
      </c>
      <c r="B124" s="17" t="s">
        <v>1037</v>
      </c>
      <c r="C124" s="17" t="s">
        <v>1112</v>
      </c>
      <c r="D124" s="17">
        <v>11.45</v>
      </c>
      <c r="E124" s="17" t="s">
        <v>706</v>
      </c>
      <c r="F124" s="17" t="s">
        <v>441</v>
      </c>
      <c r="G124" s="17" t="s">
        <v>440</v>
      </c>
      <c r="H124" s="17" t="s">
        <v>444</v>
      </c>
      <c r="I124" s="48"/>
    </row>
    <row r="125" spans="1:9" s="14" customFormat="1" x14ac:dyDescent="0.3">
      <c r="A125" s="17" t="s">
        <v>1429</v>
      </c>
      <c r="B125" s="17" t="s">
        <v>1037</v>
      </c>
      <c r="C125" s="17" t="s">
        <v>1113</v>
      </c>
      <c r="D125" s="17">
        <v>17.25</v>
      </c>
      <c r="E125" s="17" t="s">
        <v>708</v>
      </c>
      <c r="F125" s="17" t="s">
        <v>697</v>
      </c>
      <c r="G125" s="17" t="s">
        <v>697</v>
      </c>
      <c r="H125" s="17" t="s">
        <v>444</v>
      </c>
      <c r="I125" s="48"/>
    </row>
    <row r="126" spans="1:9" s="14" customFormat="1" x14ac:dyDescent="0.3">
      <c r="A126" s="17" t="s">
        <v>1429</v>
      </c>
      <c r="B126" s="17" t="s">
        <v>1037</v>
      </c>
      <c r="C126" s="17" t="s">
        <v>1114</v>
      </c>
      <c r="D126" s="17">
        <v>22.4</v>
      </c>
      <c r="E126" s="17" t="s">
        <v>705</v>
      </c>
      <c r="F126" s="17" t="s">
        <v>697</v>
      </c>
      <c r="G126" s="17" t="s">
        <v>698</v>
      </c>
      <c r="H126" s="17" t="s">
        <v>444</v>
      </c>
      <c r="I126" s="48"/>
    </row>
    <row r="127" spans="1:9" s="14" customFormat="1" x14ac:dyDescent="0.3">
      <c r="A127" s="17" t="s">
        <v>1429</v>
      </c>
      <c r="B127" s="17" t="s">
        <v>1037</v>
      </c>
      <c r="C127" s="17" t="s">
        <v>1115</v>
      </c>
      <c r="D127" s="17">
        <v>39.75</v>
      </c>
      <c r="E127" s="17" t="s">
        <v>728</v>
      </c>
      <c r="F127" s="17" t="s">
        <v>697</v>
      </c>
      <c r="G127" s="17" t="s">
        <v>697</v>
      </c>
      <c r="H127" s="17" t="s">
        <v>444</v>
      </c>
      <c r="I127" s="48"/>
    </row>
    <row r="128" spans="1:9" s="14" customFormat="1" x14ac:dyDescent="0.3">
      <c r="A128" s="17" t="s">
        <v>1429</v>
      </c>
      <c r="B128" s="17" t="s">
        <v>1037</v>
      </c>
      <c r="C128" s="17" t="s">
        <v>1116</v>
      </c>
      <c r="D128" s="17">
        <v>8.5</v>
      </c>
      <c r="E128" s="17" t="s">
        <v>1014</v>
      </c>
      <c r="F128" s="17" t="s">
        <v>697</v>
      </c>
      <c r="G128" s="17" t="s">
        <v>697</v>
      </c>
      <c r="H128" s="17" t="s">
        <v>444</v>
      </c>
      <c r="I128" s="48"/>
    </row>
    <row r="129" spans="1:9" s="14" customFormat="1" x14ac:dyDescent="0.3">
      <c r="A129" s="17" t="s">
        <v>1429</v>
      </c>
      <c r="B129" s="17" t="s">
        <v>1037</v>
      </c>
      <c r="C129" s="17" t="s">
        <v>1117</v>
      </c>
      <c r="D129" s="17">
        <v>11.2</v>
      </c>
      <c r="E129" s="17" t="s">
        <v>708</v>
      </c>
      <c r="F129" s="17" t="s">
        <v>697</v>
      </c>
      <c r="G129" s="17" t="s">
        <v>697</v>
      </c>
      <c r="H129" s="17" t="s">
        <v>444</v>
      </c>
      <c r="I129" s="48"/>
    </row>
    <row r="130" spans="1:9" s="14" customFormat="1" x14ac:dyDescent="0.3">
      <c r="A130" s="17" t="s">
        <v>1429</v>
      </c>
      <c r="B130" s="17" t="s">
        <v>1037</v>
      </c>
      <c r="C130" s="17" t="s">
        <v>1118</v>
      </c>
      <c r="D130" s="17">
        <v>11.55</v>
      </c>
      <c r="E130" s="17" t="s">
        <v>1014</v>
      </c>
      <c r="F130" s="17" t="s">
        <v>697</v>
      </c>
      <c r="G130" s="17" t="s">
        <v>697</v>
      </c>
      <c r="H130" s="17" t="s">
        <v>444</v>
      </c>
      <c r="I130" s="48"/>
    </row>
    <row r="131" spans="1:9" s="14" customFormat="1" x14ac:dyDescent="0.3">
      <c r="A131" s="17" t="s">
        <v>1429</v>
      </c>
      <c r="B131" s="17" t="s">
        <v>1037</v>
      </c>
      <c r="C131" s="17" t="s">
        <v>1119</v>
      </c>
      <c r="D131" s="17">
        <v>12.75</v>
      </c>
      <c r="E131" s="17" t="s">
        <v>1014</v>
      </c>
      <c r="F131" s="17" t="s">
        <v>697</v>
      </c>
      <c r="G131" s="17" t="s">
        <v>697</v>
      </c>
      <c r="H131" s="17" t="s">
        <v>444</v>
      </c>
      <c r="I131" s="48"/>
    </row>
    <row r="132" spans="1:9" s="14" customFormat="1" x14ac:dyDescent="0.3">
      <c r="A132" s="17" t="s">
        <v>1429</v>
      </c>
      <c r="B132" s="17" t="s">
        <v>1037</v>
      </c>
      <c r="C132" s="17" t="s">
        <v>1120</v>
      </c>
      <c r="D132" s="17">
        <v>1.65</v>
      </c>
      <c r="E132" s="17" t="s">
        <v>706</v>
      </c>
      <c r="F132" s="17" t="s">
        <v>441</v>
      </c>
      <c r="G132" s="17" t="s">
        <v>440</v>
      </c>
      <c r="H132" s="17" t="s">
        <v>444</v>
      </c>
      <c r="I132" s="48"/>
    </row>
    <row r="133" spans="1:9" s="14" customFormat="1" x14ac:dyDescent="0.3">
      <c r="A133" s="17" t="s">
        <v>1429</v>
      </c>
      <c r="B133" s="17" t="s">
        <v>1037</v>
      </c>
      <c r="C133" s="17" t="s">
        <v>1121</v>
      </c>
      <c r="D133" s="17">
        <v>15.1</v>
      </c>
      <c r="E133" s="17" t="s">
        <v>1014</v>
      </c>
      <c r="F133" s="17" t="s">
        <v>697</v>
      </c>
      <c r="G133" s="17" t="s">
        <v>697</v>
      </c>
      <c r="H133" s="17" t="s">
        <v>444</v>
      </c>
      <c r="I133" s="48"/>
    </row>
    <row r="134" spans="1:9" s="14" customFormat="1" x14ac:dyDescent="0.3">
      <c r="A134" s="17" t="s">
        <v>1429</v>
      </c>
      <c r="B134" s="17" t="s">
        <v>1037</v>
      </c>
      <c r="C134" s="17" t="s">
        <v>1122</v>
      </c>
      <c r="D134" s="17">
        <v>14.75</v>
      </c>
      <c r="E134" s="17" t="s">
        <v>1014</v>
      </c>
      <c r="F134" s="17" t="s">
        <v>697</v>
      </c>
      <c r="G134" s="17" t="s">
        <v>697</v>
      </c>
      <c r="H134" s="17" t="s">
        <v>444</v>
      </c>
      <c r="I134" s="48"/>
    </row>
    <row r="135" spans="1:9" s="14" customFormat="1" x14ac:dyDescent="0.3">
      <c r="A135" s="11" t="s">
        <v>1429</v>
      </c>
      <c r="B135" s="11" t="s">
        <v>1037</v>
      </c>
      <c r="C135" s="11" t="s">
        <v>1123</v>
      </c>
      <c r="D135" s="11">
        <v>4.7</v>
      </c>
      <c r="E135" s="11" t="s">
        <v>416</v>
      </c>
      <c r="F135" s="11" t="s">
        <v>697</v>
      </c>
      <c r="G135" s="11" t="s">
        <v>697</v>
      </c>
      <c r="H135" s="11" t="s">
        <v>444</v>
      </c>
      <c r="I135" s="47"/>
    </row>
    <row r="136" spans="1:9" s="14" customFormat="1" x14ac:dyDescent="0.3">
      <c r="A136" s="17" t="s">
        <v>1429</v>
      </c>
      <c r="B136" s="17" t="s">
        <v>1037</v>
      </c>
      <c r="C136" s="17" t="s">
        <v>1124</v>
      </c>
      <c r="D136" s="17">
        <v>14</v>
      </c>
      <c r="E136" s="17" t="s">
        <v>1014</v>
      </c>
      <c r="F136" s="17" t="s">
        <v>697</v>
      </c>
      <c r="G136" s="17" t="s">
        <v>697</v>
      </c>
      <c r="H136" s="17" t="s">
        <v>444</v>
      </c>
      <c r="I136" s="48"/>
    </row>
    <row r="137" spans="1:9" s="14" customFormat="1" x14ac:dyDescent="0.3">
      <c r="A137" s="17" t="s">
        <v>1429</v>
      </c>
      <c r="B137" s="17" t="s">
        <v>1037</v>
      </c>
      <c r="C137" s="17" t="s">
        <v>1125</v>
      </c>
      <c r="D137" s="17">
        <v>11.95</v>
      </c>
      <c r="E137" s="17" t="s">
        <v>1014</v>
      </c>
      <c r="F137" s="17" t="s">
        <v>697</v>
      </c>
      <c r="G137" s="17" t="s">
        <v>697</v>
      </c>
      <c r="H137" s="17" t="s">
        <v>444</v>
      </c>
      <c r="I137" s="48"/>
    </row>
    <row r="138" spans="1:9" s="14" customFormat="1" x14ac:dyDescent="0.3">
      <c r="A138" s="17" t="s">
        <v>1429</v>
      </c>
      <c r="B138" s="17" t="s">
        <v>1037</v>
      </c>
      <c r="C138" s="17" t="s">
        <v>1126</v>
      </c>
      <c r="D138" s="17">
        <v>16.75</v>
      </c>
      <c r="E138" s="17" t="s">
        <v>708</v>
      </c>
      <c r="F138" s="17" t="s">
        <v>697</v>
      </c>
      <c r="G138" s="17" t="s">
        <v>697</v>
      </c>
      <c r="H138" s="17" t="s">
        <v>444</v>
      </c>
      <c r="I138" s="48"/>
    </row>
    <row r="139" spans="1:9" s="14" customFormat="1" x14ac:dyDescent="0.3">
      <c r="A139" s="17" t="s">
        <v>1429</v>
      </c>
      <c r="B139" s="17" t="s">
        <v>1037</v>
      </c>
      <c r="C139" s="17" t="s">
        <v>1127</v>
      </c>
      <c r="D139" s="17">
        <v>12.85</v>
      </c>
      <c r="E139" s="17" t="s">
        <v>1014</v>
      </c>
      <c r="F139" s="17" t="s">
        <v>697</v>
      </c>
      <c r="G139" s="17" t="s">
        <v>697</v>
      </c>
      <c r="H139" s="17" t="s">
        <v>444</v>
      </c>
      <c r="I139" s="48"/>
    </row>
    <row r="140" spans="1:9" s="14" customFormat="1" x14ac:dyDescent="0.3">
      <c r="A140" s="17" t="s">
        <v>1429</v>
      </c>
      <c r="B140" s="17" t="s">
        <v>1037</v>
      </c>
      <c r="C140" s="17" t="s">
        <v>1128</v>
      </c>
      <c r="D140" s="17">
        <v>13.7</v>
      </c>
      <c r="E140" s="17" t="s">
        <v>1014</v>
      </c>
      <c r="F140" s="17" t="s">
        <v>697</v>
      </c>
      <c r="G140" s="17" t="s">
        <v>697</v>
      </c>
      <c r="H140" s="17" t="s">
        <v>444</v>
      </c>
      <c r="I140" s="48"/>
    </row>
    <row r="141" spans="1:9" s="14" customFormat="1" x14ac:dyDescent="0.3">
      <c r="A141" s="17" t="s">
        <v>1429</v>
      </c>
      <c r="B141" s="17" t="s">
        <v>1037</v>
      </c>
      <c r="C141" s="17" t="s">
        <v>1129</v>
      </c>
      <c r="D141" s="17">
        <v>6.5</v>
      </c>
      <c r="E141" s="17" t="s">
        <v>706</v>
      </c>
      <c r="F141" s="17" t="s">
        <v>441</v>
      </c>
      <c r="G141" s="17" t="s">
        <v>440</v>
      </c>
      <c r="H141" s="17" t="s">
        <v>444</v>
      </c>
      <c r="I141" s="48"/>
    </row>
    <row r="142" spans="1:9" s="14" customFormat="1" x14ac:dyDescent="0.3">
      <c r="A142" s="17" t="s">
        <v>1429</v>
      </c>
      <c r="B142" s="17" t="s">
        <v>1037</v>
      </c>
      <c r="C142" s="17" t="s">
        <v>1129</v>
      </c>
      <c r="D142" s="17">
        <v>5.8</v>
      </c>
      <c r="E142" s="17" t="s">
        <v>706</v>
      </c>
      <c r="F142" s="17" t="s">
        <v>441</v>
      </c>
      <c r="G142" s="17" t="s">
        <v>440</v>
      </c>
      <c r="H142" s="17" t="s">
        <v>444</v>
      </c>
      <c r="I142" s="48"/>
    </row>
    <row r="143" spans="1:9" s="14" customFormat="1" x14ac:dyDescent="0.3">
      <c r="A143" s="17" t="s">
        <v>1429</v>
      </c>
      <c r="B143" s="17" t="s">
        <v>1037</v>
      </c>
      <c r="C143" s="17" t="s">
        <v>1130</v>
      </c>
      <c r="D143" s="17">
        <v>4.3</v>
      </c>
      <c r="E143" s="17" t="s">
        <v>712</v>
      </c>
      <c r="F143" s="17" t="s">
        <v>697</v>
      </c>
      <c r="G143" s="17" t="s">
        <v>697</v>
      </c>
      <c r="H143" s="17" t="s">
        <v>444</v>
      </c>
      <c r="I143" s="48" t="s">
        <v>1135</v>
      </c>
    </row>
    <row r="144" spans="1:9" s="14" customFormat="1" x14ac:dyDescent="0.3">
      <c r="A144" s="17" t="s">
        <v>1429</v>
      </c>
      <c r="B144" s="17" t="s">
        <v>1037</v>
      </c>
      <c r="C144" s="17" t="s">
        <v>1131</v>
      </c>
      <c r="D144" s="17">
        <v>24.1</v>
      </c>
      <c r="E144" s="17" t="s">
        <v>728</v>
      </c>
      <c r="F144" s="17" t="s">
        <v>697</v>
      </c>
      <c r="G144" s="17" t="s">
        <v>697</v>
      </c>
      <c r="H144" s="17" t="s">
        <v>444</v>
      </c>
      <c r="I144" s="48"/>
    </row>
    <row r="145" spans="1:9" s="14" customFormat="1" x14ac:dyDescent="0.3">
      <c r="A145" s="17" t="s">
        <v>1429</v>
      </c>
      <c r="B145" s="17" t="s">
        <v>1037</v>
      </c>
      <c r="C145" s="17" t="s">
        <v>1132</v>
      </c>
      <c r="D145" s="17">
        <v>10.3</v>
      </c>
      <c r="E145" s="17" t="s">
        <v>708</v>
      </c>
      <c r="F145" s="17" t="s">
        <v>697</v>
      </c>
      <c r="G145" s="17" t="s">
        <v>697</v>
      </c>
      <c r="H145" s="17" t="s">
        <v>444</v>
      </c>
      <c r="I145" s="48"/>
    </row>
    <row r="146" spans="1:9" s="14" customFormat="1" x14ac:dyDescent="0.3">
      <c r="A146" s="11" t="s">
        <v>1434</v>
      </c>
      <c r="B146" s="11" t="s">
        <v>657</v>
      </c>
      <c r="C146" s="11" t="s">
        <v>658</v>
      </c>
      <c r="D146" s="11">
        <v>13.1</v>
      </c>
      <c r="E146" s="11" t="s">
        <v>706</v>
      </c>
      <c r="F146" s="11" t="s">
        <v>441</v>
      </c>
      <c r="G146" s="11" t="s">
        <v>440</v>
      </c>
      <c r="H146" s="11" t="s">
        <v>435</v>
      </c>
      <c r="I146" s="42"/>
    </row>
    <row r="147" spans="1:9" s="14" customFormat="1" x14ac:dyDescent="0.3">
      <c r="A147" s="11" t="s">
        <v>1434</v>
      </c>
      <c r="B147" s="11" t="s">
        <v>657</v>
      </c>
      <c r="C147" s="11" t="s">
        <v>659</v>
      </c>
      <c r="D147" s="11">
        <v>9.6999999999999993</v>
      </c>
      <c r="E147" s="11" t="s">
        <v>978</v>
      </c>
      <c r="F147" s="11" t="s">
        <v>441</v>
      </c>
      <c r="G147" s="11" t="s">
        <v>440</v>
      </c>
      <c r="H147" s="11" t="s">
        <v>435</v>
      </c>
      <c r="I147" s="42"/>
    </row>
    <row r="148" spans="1:9" s="14" customFormat="1" x14ac:dyDescent="0.3">
      <c r="A148" s="11" t="s">
        <v>1434</v>
      </c>
      <c r="B148" s="11" t="s">
        <v>657</v>
      </c>
      <c r="C148" s="11" t="s">
        <v>1162</v>
      </c>
      <c r="D148" s="11">
        <v>6</v>
      </c>
      <c r="E148" s="11" t="s">
        <v>706</v>
      </c>
      <c r="F148" s="11" t="s">
        <v>441</v>
      </c>
      <c r="G148" s="11" t="s">
        <v>440</v>
      </c>
      <c r="H148" s="11" t="s">
        <v>435</v>
      </c>
      <c r="I148" s="42"/>
    </row>
    <row r="149" spans="1:9" s="14" customFormat="1" x14ac:dyDescent="0.3">
      <c r="A149" s="16" t="s">
        <v>1416</v>
      </c>
      <c r="B149" s="16" t="s">
        <v>521</v>
      </c>
      <c r="C149" s="16" t="s">
        <v>122</v>
      </c>
      <c r="D149" s="16">
        <v>12.78</v>
      </c>
      <c r="E149" s="17" t="s">
        <v>708</v>
      </c>
      <c r="F149" s="17" t="s">
        <v>697</v>
      </c>
      <c r="G149" s="17" t="s">
        <v>697</v>
      </c>
      <c r="H149" s="16" t="s">
        <v>444</v>
      </c>
      <c r="I149" s="43"/>
    </row>
    <row r="150" spans="1:9" s="14" customFormat="1" x14ac:dyDescent="0.3">
      <c r="A150" s="16" t="s">
        <v>1416</v>
      </c>
      <c r="B150" s="16" t="s">
        <v>521</v>
      </c>
      <c r="C150" s="16" t="s">
        <v>0</v>
      </c>
      <c r="D150" s="16">
        <v>9</v>
      </c>
      <c r="E150" s="17" t="s">
        <v>705</v>
      </c>
      <c r="F150" s="17" t="s">
        <v>697</v>
      </c>
      <c r="G150" s="17" t="s">
        <v>698</v>
      </c>
      <c r="H150" s="16" t="s">
        <v>444</v>
      </c>
      <c r="I150" s="43"/>
    </row>
    <row r="151" spans="1:9" s="14" customFormat="1" x14ac:dyDescent="0.3">
      <c r="A151" s="16" t="s">
        <v>1416</v>
      </c>
      <c r="B151" s="16" t="s">
        <v>521</v>
      </c>
      <c r="C151" s="16" t="s">
        <v>522</v>
      </c>
      <c r="D151" s="16">
        <v>19.25</v>
      </c>
      <c r="E151" s="17" t="s">
        <v>708</v>
      </c>
      <c r="F151" s="17" t="s">
        <v>697</v>
      </c>
      <c r="G151" s="17" t="s">
        <v>697</v>
      </c>
      <c r="H151" s="16" t="s">
        <v>444</v>
      </c>
      <c r="I151" s="43"/>
    </row>
    <row r="152" spans="1:9" s="14" customFormat="1" x14ac:dyDescent="0.3">
      <c r="A152" s="16" t="s">
        <v>1416</v>
      </c>
      <c r="B152" s="16" t="s">
        <v>521</v>
      </c>
      <c r="C152" s="16" t="s">
        <v>523</v>
      </c>
      <c r="D152" s="16">
        <v>21.1</v>
      </c>
      <c r="E152" s="17" t="s">
        <v>708</v>
      </c>
      <c r="F152" s="17" t="s">
        <v>697</v>
      </c>
      <c r="G152" s="17" t="s">
        <v>697</v>
      </c>
      <c r="H152" s="16" t="s">
        <v>444</v>
      </c>
      <c r="I152" s="43"/>
    </row>
    <row r="153" spans="1:9" s="14" customFormat="1" x14ac:dyDescent="0.3">
      <c r="A153" s="16" t="s">
        <v>1416</v>
      </c>
      <c r="B153" s="16" t="s">
        <v>521</v>
      </c>
      <c r="C153" s="16" t="s">
        <v>524</v>
      </c>
      <c r="D153" s="16">
        <v>5.9</v>
      </c>
      <c r="E153" s="17" t="s">
        <v>706</v>
      </c>
      <c r="F153" s="17" t="s">
        <v>441</v>
      </c>
      <c r="G153" s="17" t="s">
        <v>440</v>
      </c>
      <c r="H153" s="16" t="s">
        <v>444</v>
      </c>
      <c r="I153" s="43"/>
    </row>
    <row r="154" spans="1:9" s="14" customFormat="1" x14ac:dyDescent="0.3">
      <c r="A154" s="16" t="s">
        <v>1416</v>
      </c>
      <c r="B154" s="16" t="s">
        <v>521</v>
      </c>
      <c r="C154" s="16" t="s">
        <v>866</v>
      </c>
      <c r="D154" s="16">
        <v>4</v>
      </c>
      <c r="E154" s="17" t="s">
        <v>415</v>
      </c>
      <c r="F154" s="17" t="s">
        <v>745</v>
      </c>
      <c r="G154" s="17" t="s">
        <v>745</v>
      </c>
      <c r="H154" s="16" t="s">
        <v>444</v>
      </c>
      <c r="I154" s="48"/>
    </row>
    <row r="155" spans="1:9" s="14" customFormat="1" x14ac:dyDescent="0.3">
      <c r="A155" s="16" t="s">
        <v>1416</v>
      </c>
      <c r="B155" s="16" t="s">
        <v>576</v>
      </c>
      <c r="C155" s="16" t="s">
        <v>378</v>
      </c>
      <c r="D155" s="16">
        <v>29.7</v>
      </c>
      <c r="E155" s="17" t="s">
        <v>708</v>
      </c>
      <c r="F155" s="17" t="s">
        <v>697</v>
      </c>
      <c r="G155" s="17" t="s">
        <v>697</v>
      </c>
      <c r="H155" s="16" t="s">
        <v>444</v>
      </c>
      <c r="I155" s="43"/>
    </row>
    <row r="156" spans="1:9" s="14" customFormat="1" x14ac:dyDescent="0.3">
      <c r="A156" s="17" t="s">
        <v>1428</v>
      </c>
      <c r="B156" s="17" t="s">
        <v>1133</v>
      </c>
      <c r="C156" s="17" t="s">
        <v>464</v>
      </c>
      <c r="D156" s="17">
        <v>3.3</v>
      </c>
      <c r="E156" s="17" t="s">
        <v>415</v>
      </c>
      <c r="F156" s="17" t="s">
        <v>439</v>
      </c>
      <c r="G156" s="17" t="s">
        <v>439</v>
      </c>
      <c r="H156" s="17" t="s">
        <v>437</v>
      </c>
      <c r="I156" s="48" t="s">
        <v>1302</v>
      </c>
    </row>
    <row r="157" spans="1:9" s="14" customFormat="1" x14ac:dyDescent="0.3">
      <c r="A157" s="17" t="s">
        <v>1428</v>
      </c>
      <c r="B157" s="17" t="s">
        <v>1133</v>
      </c>
      <c r="C157" s="17" t="s">
        <v>463</v>
      </c>
      <c r="D157" s="17">
        <v>5.2</v>
      </c>
      <c r="E157" s="17" t="s">
        <v>415</v>
      </c>
      <c r="F157" s="17" t="s">
        <v>439</v>
      </c>
      <c r="G157" s="17" t="s">
        <v>439</v>
      </c>
      <c r="H157" s="17" t="s">
        <v>437</v>
      </c>
      <c r="I157" s="48" t="s">
        <v>1302</v>
      </c>
    </row>
    <row r="158" spans="1:9" x14ac:dyDescent="0.3">
      <c r="A158" s="16" t="s">
        <v>1430</v>
      </c>
      <c r="B158" s="16" t="s">
        <v>581</v>
      </c>
      <c r="C158" s="16" t="s">
        <v>582</v>
      </c>
      <c r="D158" s="16">
        <v>17.8</v>
      </c>
      <c r="E158" s="17" t="s">
        <v>708</v>
      </c>
      <c r="F158" s="17" t="s">
        <v>697</v>
      </c>
      <c r="G158" s="17" t="s">
        <v>697</v>
      </c>
      <c r="H158" s="16" t="s">
        <v>444</v>
      </c>
      <c r="I158" s="43"/>
    </row>
    <row r="159" spans="1:9" x14ac:dyDescent="0.3">
      <c r="A159" s="16" t="s">
        <v>1430</v>
      </c>
      <c r="B159" s="16" t="s">
        <v>581</v>
      </c>
      <c r="C159" s="16" t="s">
        <v>584</v>
      </c>
      <c r="D159" s="16">
        <v>18</v>
      </c>
      <c r="E159" s="17" t="s">
        <v>708</v>
      </c>
      <c r="F159" s="17" t="s">
        <v>697</v>
      </c>
      <c r="G159" s="17" t="s">
        <v>697</v>
      </c>
      <c r="H159" s="16" t="s">
        <v>444</v>
      </c>
      <c r="I159" s="43"/>
    </row>
    <row r="160" spans="1:9" x14ac:dyDescent="0.3">
      <c r="A160" s="16" t="s">
        <v>1430</v>
      </c>
      <c r="B160" s="16" t="s">
        <v>581</v>
      </c>
      <c r="C160" s="16" t="s">
        <v>381</v>
      </c>
      <c r="D160" s="16">
        <v>15.5</v>
      </c>
      <c r="E160" s="17" t="s">
        <v>728</v>
      </c>
      <c r="F160" s="17" t="s">
        <v>697</v>
      </c>
      <c r="G160" s="17" t="s">
        <v>697</v>
      </c>
      <c r="H160" s="16" t="s">
        <v>444</v>
      </c>
      <c r="I160" s="43"/>
    </row>
    <row r="161" spans="1:9" x14ac:dyDescent="0.3">
      <c r="A161" s="16" t="s">
        <v>1430</v>
      </c>
      <c r="B161" s="16" t="s">
        <v>581</v>
      </c>
      <c r="C161" s="16" t="s">
        <v>583</v>
      </c>
      <c r="D161" s="16">
        <v>126.85</v>
      </c>
      <c r="E161" s="17" t="s">
        <v>705</v>
      </c>
      <c r="F161" s="17" t="s">
        <v>697</v>
      </c>
      <c r="G161" s="17" t="s">
        <v>698</v>
      </c>
      <c r="H161" s="16" t="s">
        <v>444</v>
      </c>
      <c r="I161" s="43"/>
    </row>
    <row r="162" spans="1:9" x14ac:dyDescent="0.3">
      <c r="A162" s="16" t="s">
        <v>1430</v>
      </c>
      <c r="B162" s="16" t="s">
        <v>581</v>
      </c>
      <c r="C162" s="16" t="s">
        <v>585</v>
      </c>
      <c r="D162" s="16">
        <v>7.4</v>
      </c>
      <c r="E162" s="17" t="s">
        <v>728</v>
      </c>
      <c r="F162" s="17" t="s">
        <v>697</v>
      </c>
      <c r="G162" s="17" t="s">
        <v>697</v>
      </c>
      <c r="H162" s="16" t="s">
        <v>444</v>
      </c>
      <c r="I162" s="43"/>
    </row>
    <row r="163" spans="1:9" x14ac:dyDescent="0.3">
      <c r="A163" s="16" t="s">
        <v>1430</v>
      </c>
      <c r="B163" s="16" t="s">
        <v>581</v>
      </c>
      <c r="C163" s="16" t="s">
        <v>586</v>
      </c>
      <c r="D163" s="16">
        <v>11.75</v>
      </c>
      <c r="E163" s="17" t="s">
        <v>706</v>
      </c>
      <c r="F163" s="17" t="s">
        <v>441</v>
      </c>
      <c r="G163" s="17" t="s">
        <v>440</v>
      </c>
      <c r="H163" s="16" t="s">
        <v>444</v>
      </c>
      <c r="I163" s="43"/>
    </row>
    <row r="164" spans="1:9" x14ac:dyDescent="0.3">
      <c r="A164" s="16" t="s">
        <v>1432</v>
      </c>
      <c r="B164" s="16" t="s">
        <v>140</v>
      </c>
      <c r="C164" s="16" t="s">
        <v>141</v>
      </c>
      <c r="D164" s="16">
        <v>322.35000000000002</v>
      </c>
      <c r="E164" s="17" t="s">
        <v>705</v>
      </c>
      <c r="F164" s="16" t="s">
        <v>436</v>
      </c>
      <c r="G164" s="17" t="s">
        <v>698</v>
      </c>
      <c r="H164" s="17" t="s">
        <v>437</v>
      </c>
      <c r="I164" s="43"/>
    </row>
    <row r="165" spans="1:9" x14ac:dyDescent="0.3">
      <c r="A165" s="16" t="s">
        <v>1432</v>
      </c>
      <c r="B165" s="16" t="s">
        <v>140</v>
      </c>
      <c r="C165" s="16" t="s">
        <v>487</v>
      </c>
      <c r="D165" s="16">
        <v>41.85</v>
      </c>
      <c r="E165" s="16" t="s">
        <v>828</v>
      </c>
      <c r="F165" s="16" t="s">
        <v>436</v>
      </c>
      <c r="G165" s="16" t="s">
        <v>436</v>
      </c>
      <c r="H165" s="17" t="s">
        <v>437</v>
      </c>
      <c r="I165" s="46" t="s">
        <v>1305</v>
      </c>
    </row>
    <row r="166" spans="1:9" x14ac:dyDescent="0.3">
      <c r="A166" s="16" t="s">
        <v>1432</v>
      </c>
      <c r="B166" s="16" t="s">
        <v>140</v>
      </c>
      <c r="C166" s="16" t="s">
        <v>488</v>
      </c>
      <c r="D166" s="16">
        <v>13.85</v>
      </c>
      <c r="E166" s="17" t="s">
        <v>706</v>
      </c>
      <c r="F166" s="17" t="s">
        <v>441</v>
      </c>
      <c r="G166" s="17" t="s">
        <v>440</v>
      </c>
      <c r="H166" s="17" t="s">
        <v>437</v>
      </c>
      <c r="I166" s="43"/>
    </row>
    <row r="167" spans="1:9" x14ac:dyDescent="0.3">
      <c r="A167" s="16" t="s">
        <v>1432</v>
      </c>
      <c r="B167" s="16" t="s">
        <v>140</v>
      </c>
      <c r="C167" s="16" t="s">
        <v>478</v>
      </c>
      <c r="D167" s="16">
        <v>30</v>
      </c>
      <c r="E167" s="16" t="s">
        <v>828</v>
      </c>
      <c r="F167" s="16" t="s">
        <v>436</v>
      </c>
      <c r="G167" s="16" t="s">
        <v>436</v>
      </c>
      <c r="H167" s="17" t="s">
        <v>437</v>
      </c>
      <c r="I167" s="46" t="s">
        <v>1305</v>
      </c>
    </row>
    <row r="168" spans="1:9" x14ac:dyDescent="0.3">
      <c r="A168" s="13" t="s">
        <v>1432</v>
      </c>
      <c r="B168" s="13" t="s">
        <v>140</v>
      </c>
      <c r="C168" s="13" t="s">
        <v>1343</v>
      </c>
      <c r="D168" s="13">
        <v>12</v>
      </c>
      <c r="E168" s="13" t="s">
        <v>267</v>
      </c>
      <c r="F168" s="11" t="s">
        <v>697</v>
      </c>
      <c r="G168" s="11" t="s">
        <v>697</v>
      </c>
      <c r="H168" s="11" t="s">
        <v>437</v>
      </c>
      <c r="I168" s="43"/>
    </row>
    <row r="169" spans="1:9" x14ac:dyDescent="0.3">
      <c r="A169" s="16" t="s">
        <v>1432</v>
      </c>
      <c r="B169" s="16" t="s">
        <v>140</v>
      </c>
      <c r="C169" s="16" t="s">
        <v>374</v>
      </c>
      <c r="D169" s="16">
        <v>3.5</v>
      </c>
      <c r="E169" s="17" t="s">
        <v>706</v>
      </c>
      <c r="F169" s="17" t="s">
        <v>441</v>
      </c>
      <c r="G169" s="17" t="s">
        <v>698</v>
      </c>
      <c r="H169" s="17" t="s">
        <v>437</v>
      </c>
      <c r="I169" s="43"/>
    </row>
    <row r="170" spans="1:9" x14ac:dyDescent="0.3">
      <c r="A170" s="16" t="s">
        <v>1432</v>
      </c>
      <c r="B170" s="16" t="s">
        <v>140</v>
      </c>
      <c r="C170" s="16" t="s">
        <v>142</v>
      </c>
      <c r="D170" s="16">
        <v>13</v>
      </c>
      <c r="E170" s="17" t="s">
        <v>706</v>
      </c>
      <c r="F170" s="17" t="s">
        <v>441</v>
      </c>
      <c r="G170" s="17" t="s">
        <v>440</v>
      </c>
      <c r="H170" s="17" t="s">
        <v>437</v>
      </c>
      <c r="I170" s="43"/>
    </row>
    <row r="171" spans="1:9" x14ac:dyDescent="0.3">
      <c r="A171" s="16" t="s">
        <v>1432</v>
      </c>
      <c r="B171" s="16" t="s">
        <v>140</v>
      </c>
      <c r="C171" s="16" t="s">
        <v>25</v>
      </c>
      <c r="D171" s="16">
        <v>18.45</v>
      </c>
      <c r="E171" s="17" t="s">
        <v>706</v>
      </c>
      <c r="F171" s="17" t="s">
        <v>441</v>
      </c>
      <c r="G171" s="17" t="s">
        <v>440</v>
      </c>
      <c r="H171" s="17" t="s">
        <v>437</v>
      </c>
      <c r="I171" s="43"/>
    </row>
    <row r="172" spans="1:9" x14ac:dyDescent="0.3">
      <c r="A172" s="13" t="s">
        <v>1432</v>
      </c>
      <c r="B172" s="13" t="s">
        <v>140</v>
      </c>
      <c r="C172" s="13" t="s">
        <v>1167</v>
      </c>
      <c r="D172" s="13">
        <v>1.85</v>
      </c>
      <c r="E172" s="13" t="s">
        <v>416</v>
      </c>
      <c r="F172" s="11" t="s">
        <v>436</v>
      </c>
      <c r="G172" s="11" t="s">
        <v>436</v>
      </c>
      <c r="H172" s="11" t="s">
        <v>437</v>
      </c>
      <c r="I172" s="43"/>
    </row>
    <row r="173" spans="1:9" x14ac:dyDescent="0.3">
      <c r="A173" s="13" t="s">
        <v>1432</v>
      </c>
      <c r="B173" s="13" t="s">
        <v>140</v>
      </c>
      <c r="C173" s="13" t="s">
        <v>499</v>
      </c>
      <c r="D173" s="13">
        <v>24.1</v>
      </c>
      <c r="E173" s="11" t="s">
        <v>706</v>
      </c>
      <c r="F173" s="11" t="s">
        <v>441</v>
      </c>
      <c r="G173" s="11" t="s">
        <v>440</v>
      </c>
      <c r="H173" s="11" t="s">
        <v>437</v>
      </c>
      <c r="I173" s="43"/>
    </row>
    <row r="174" spans="1:9" x14ac:dyDescent="0.3">
      <c r="A174" s="13" t="s">
        <v>1432</v>
      </c>
      <c r="B174" s="13" t="s">
        <v>140</v>
      </c>
      <c r="C174" s="13" t="s">
        <v>500</v>
      </c>
      <c r="D174" s="13">
        <v>2.85</v>
      </c>
      <c r="E174" s="11" t="s">
        <v>706</v>
      </c>
      <c r="F174" s="11" t="s">
        <v>441</v>
      </c>
      <c r="G174" s="11" t="s">
        <v>698</v>
      </c>
      <c r="H174" s="11" t="s">
        <v>437</v>
      </c>
      <c r="I174" s="43"/>
    </row>
    <row r="175" spans="1:9" x14ac:dyDescent="0.3">
      <c r="A175" s="13" t="s">
        <v>1432</v>
      </c>
      <c r="B175" s="13" t="s">
        <v>140</v>
      </c>
      <c r="C175" s="13" t="s">
        <v>1168</v>
      </c>
      <c r="D175" s="13">
        <v>9.1</v>
      </c>
      <c r="E175" s="13" t="s">
        <v>416</v>
      </c>
      <c r="F175" s="11" t="s">
        <v>436</v>
      </c>
      <c r="G175" s="11" t="s">
        <v>436</v>
      </c>
      <c r="H175" s="11" t="s">
        <v>437</v>
      </c>
      <c r="I175" s="43"/>
    </row>
    <row r="176" spans="1:9" x14ac:dyDescent="0.3">
      <c r="A176" s="16" t="s">
        <v>1432</v>
      </c>
      <c r="B176" s="16" t="s">
        <v>140</v>
      </c>
      <c r="C176" s="16" t="s">
        <v>501</v>
      </c>
      <c r="D176" s="16">
        <v>48</v>
      </c>
      <c r="E176" s="16" t="s">
        <v>828</v>
      </c>
      <c r="F176" s="16" t="s">
        <v>436</v>
      </c>
      <c r="G176" s="16" t="s">
        <v>436</v>
      </c>
      <c r="H176" s="17" t="s">
        <v>437</v>
      </c>
      <c r="I176" s="46" t="s">
        <v>1305</v>
      </c>
    </row>
    <row r="177" spans="1:9" x14ac:dyDescent="0.3">
      <c r="A177" s="16" t="s">
        <v>1432</v>
      </c>
      <c r="B177" s="16" t="s">
        <v>140</v>
      </c>
      <c r="C177" s="16" t="s">
        <v>502</v>
      </c>
      <c r="D177" s="16">
        <v>25.2</v>
      </c>
      <c r="E177" s="16" t="s">
        <v>706</v>
      </c>
      <c r="F177" s="17" t="s">
        <v>441</v>
      </c>
      <c r="G177" s="17" t="s">
        <v>440</v>
      </c>
      <c r="H177" s="17" t="s">
        <v>437</v>
      </c>
      <c r="I177" s="43"/>
    </row>
    <row r="178" spans="1:9" x14ac:dyDescent="0.3">
      <c r="A178" s="16" t="s">
        <v>1432</v>
      </c>
      <c r="B178" s="16" t="s">
        <v>140</v>
      </c>
      <c r="C178" s="16" t="s">
        <v>143</v>
      </c>
      <c r="D178" s="16">
        <v>36.450000000000003</v>
      </c>
      <c r="E178" s="16" t="s">
        <v>828</v>
      </c>
      <c r="F178" s="16" t="s">
        <v>436</v>
      </c>
      <c r="G178" s="16" t="s">
        <v>436</v>
      </c>
      <c r="H178" s="17" t="s">
        <v>437</v>
      </c>
      <c r="I178" s="46" t="s">
        <v>1305</v>
      </c>
    </row>
    <row r="179" spans="1:9" x14ac:dyDescent="0.3">
      <c r="A179" s="16" t="s">
        <v>1432</v>
      </c>
      <c r="B179" s="16" t="s">
        <v>140</v>
      </c>
      <c r="C179" s="16" t="s">
        <v>503</v>
      </c>
      <c r="D179" s="16">
        <v>18.850000000000001</v>
      </c>
      <c r="E179" s="17" t="s">
        <v>728</v>
      </c>
      <c r="F179" s="16" t="s">
        <v>436</v>
      </c>
      <c r="G179" s="16" t="s">
        <v>436</v>
      </c>
      <c r="H179" s="17" t="s">
        <v>437</v>
      </c>
      <c r="I179" s="43" t="s">
        <v>1135</v>
      </c>
    </row>
    <row r="180" spans="1:9" x14ac:dyDescent="0.3">
      <c r="A180" s="16" t="s">
        <v>1432</v>
      </c>
      <c r="B180" s="16" t="s">
        <v>140</v>
      </c>
      <c r="C180" s="16" t="s">
        <v>504</v>
      </c>
      <c r="D180" s="16">
        <v>25.15</v>
      </c>
      <c r="E180" s="16" t="s">
        <v>706</v>
      </c>
      <c r="F180" s="17" t="s">
        <v>441</v>
      </c>
      <c r="G180" s="17" t="s">
        <v>440</v>
      </c>
      <c r="H180" s="17" t="s">
        <v>437</v>
      </c>
      <c r="I180" s="43"/>
    </row>
    <row r="181" spans="1:9" s="14" customFormat="1" x14ac:dyDescent="0.3">
      <c r="A181" s="16" t="s">
        <v>1432</v>
      </c>
      <c r="B181" s="16" t="s">
        <v>140</v>
      </c>
      <c r="C181" s="16" t="s">
        <v>144</v>
      </c>
      <c r="D181" s="16">
        <v>18</v>
      </c>
      <c r="E181" s="17" t="s">
        <v>706</v>
      </c>
      <c r="F181" s="17" t="s">
        <v>441</v>
      </c>
      <c r="G181" s="17" t="s">
        <v>440</v>
      </c>
      <c r="H181" s="17" t="s">
        <v>437</v>
      </c>
      <c r="I181" s="43"/>
    </row>
    <row r="182" spans="1:9" s="14" customFormat="1" x14ac:dyDescent="0.3">
      <c r="A182" s="16" t="s">
        <v>1432</v>
      </c>
      <c r="B182" s="16" t="s">
        <v>140</v>
      </c>
      <c r="C182" s="16" t="s">
        <v>21</v>
      </c>
      <c r="D182" s="16">
        <v>16.899999999999999</v>
      </c>
      <c r="E182" s="17" t="s">
        <v>706</v>
      </c>
      <c r="F182" s="17" t="s">
        <v>441</v>
      </c>
      <c r="G182" s="17" t="s">
        <v>440</v>
      </c>
      <c r="H182" s="17" t="s">
        <v>437</v>
      </c>
      <c r="I182" s="43"/>
    </row>
    <row r="183" spans="1:9" s="14" customFormat="1" x14ac:dyDescent="0.3">
      <c r="A183" s="16" t="s">
        <v>1432</v>
      </c>
      <c r="B183" s="16" t="s">
        <v>140</v>
      </c>
      <c r="C183" s="16" t="s">
        <v>144</v>
      </c>
      <c r="D183" s="16">
        <v>18.55</v>
      </c>
      <c r="E183" s="17" t="s">
        <v>706</v>
      </c>
      <c r="F183" s="17" t="s">
        <v>441</v>
      </c>
      <c r="G183" s="17" t="s">
        <v>440</v>
      </c>
      <c r="H183" s="17" t="s">
        <v>437</v>
      </c>
      <c r="I183" s="43"/>
    </row>
    <row r="184" spans="1:9" s="14" customFormat="1" x14ac:dyDescent="0.3">
      <c r="A184" s="16" t="s">
        <v>1432</v>
      </c>
      <c r="B184" s="16" t="s">
        <v>140</v>
      </c>
      <c r="C184" s="16" t="s">
        <v>11</v>
      </c>
      <c r="D184" s="16">
        <v>3.55</v>
      </c>
      <c r="E184" s="17" t="s">
        <v>706</v>
      </c>
      <c r="F184" s="17" t="s">
        <v>441</v>
      </c>
      <c r="G184" s="17" t="s">
        <v>440</v>
      </c>
      <c r="H184" s="17" t="s">
        <v>437</v>
      </c>
      <c r="I184" s="43"/>
    </row>
    <row r="185" spans="1:9" x14ac:dyDescent="0.3">
      <c r="A185" s="16" t="s">
        <v>1432</v>
      </c>
      <c r="B185" s="16" t="s">
        <v>140</v>
      </c>
      <c r="C185" s="16" t="s">
        <v>505</v>
      </c>
      <c r="D185" s="16">
        <v>112.5</v>
      </c>
      <c r="E185" s="16" t="s">
        <v>828</v>
      </c>
      <c r="F185" s="16" t="s">
        <v>436</v>
      </c>
      <c r="G185" s="16" t="s">
        <v>436</v>
      </c>
      <c r="H185" s="17" t="s">
        <v>437</v>
      </c>
      <c r="I185" s="46" t="s">
        <v>1305</v>
      </c>
    </row>
    <row r="186" spans="1:9" x14ac:dyDescent="0.3">
      <c r="A186" s="16" t="s">
        <v>1432</v>
      </c>
      <c r="B186" s="16" t="s">
        <v>140</v>
      </c>
      <c r="C186" s="16" t="s">
        <v>506</v>
      </c>
      <c r="D186" s="16">
        <v>8</v>
      </c>
      <c r="E186" s="17" t="s">
        <v>978</v>
      </c>
      <c r="F186" s="17" t="s">
        <v>441</v>
      </c>
      <c r="G186" s="17" t="s">
        <v>440</v>
      </c>
      <c r="H186" s="17" t="s">
        <v>437</v>
      </c>
      <c r="I186" s="43"/>
    </row>
    <row r="187" spans="1:9" s="14" customFormat="1" x14ac:dyDescent="0.3">
      <c r="A187" s="16" t="s">
        <v>1432</v>
      </c>
      <c r="B187" s="16" t="s">
        <v>140</v>
      </c>
      <c r="C187" s="16" t="s">
        <v>21</v>
      </c>
      <c r="D187" s="16">
        <v>24.9</v>
      </c>
      <c r="E187" s="17" t="s">
        <v>706</v>
      </c>
      <c r="F187" s="17" t="s">
        <v>441</v>
      </c>
      <c r="G187" s="17" t="s">
        <v>440</v>
      </c>
      <c r="H187" s="17" t="s">
        <v>437</v>
      </c>
      <c r="I187" s="43"/>
    </row>
    <row r="188" spans="1:9" x14ac:dyDescent="0.3">
      <c r="A188" s="16" t="s">
        <v>1432</v>
      </c>
      <c r="B188" s="16" t="s">
        <v>140</v>
      </c>
      <c r="C188" s="16" t="s">
        <v>145</v>
      </c>
      <c r="D188" s="16">
        <v>46</v>
      </c>
      <c r="E188" s="16" t="s">
        <v>828</v>
      </c>
      <c r="F188" s="16" t="s">
        <v>436</v>
      </c>
      <c r="G188" s="16" t="s">
        <v>436</v>
      </c>
      <c r="H188" s="17" t="s">
        <v>437</v>
      </c>
      <c r="I188" s="46" t="s">
        <v>1305</v>
      </c>
    </row>
    <row r="189" spans="1:9" s="14" customFormat="1" x14ac:dyDescent="0.3">
      <c r="A189" s="16" t="s">
        <v>1432</v>
      </c>
      <c r="B189" s="16" t="s">
        <v>140</v>
      </c>
      <c r="C189" s="16" t="s">
        <v>146</v>
      </c>
      <c r="D189" s="16">
        <v>22.6</v>
      </c>
      <c r="E189" s="16" t="s">
        <v>828</v>
      </c>
      <c r="F189" s="16" t="s">
        <v>436</v>
      </c>
      <c r="G189" s="16" t="s">
        <v>436</v>
      </c>
      <c r="H189" s="17" t="s">
        <v>437</v>
      </c>
      <c r="I189" s="46" t="s">
        <v>1305</v>
      </c>
    </row>
    <row r="190" spans="1:9" x14ac:dyDescent="0.3">
      <c r="A190" s="16" t="s">
        <v>1432</v>
      </c>
      <c r="B190" s="16" t="s">
        <v>140</v>
      </c>
      <c r="C190" s="16" t="s">
        <v>507</v>
      </c>
      <c r="D190" s="16">
        <v>51.2</v>
      </c>
      <c r="E190" s="16" t="s">
        <v>828</v>
      </c>
      <c r="F190" s="16" t="s">
        <v>436</v>
      </c>
      <c r="G190" s="16" t="s">
        <v>436</v>
      </c>
      <c r="H190" s="17" t="s">
        <v>437</v>
      </c>
      <c r="I190" s="46" t="s">
        <v>1305</v>
      </c>
    </row>
    <row r="191" spans="1:9" x14ac:dyDescent="0.3">
      <c r="A191" s="16" t="s">
        <v>1432</v>
      </c>
      <c r="B191" s="16" t="s">
        <v>140</v>
      </c>
      <c r="C191" s="16" t="s">
        <v>148</v>
      </c>
      <c r="D191" s="16">
        <v>9.9</v>
      </c>
      <c r="E191" s="16" t="s">
        <v>828</v>
      </c>
      <c r="F191" s="16" t="s">
        <v>436</v>
      </c>
      <c r="G191" s="16" t="s">
        <v>436</v>
      </c>
      <c r="H191" s="17" t="s">
        <v>437</v>
      </c>
      <c r="I191" s="46" t="s">
        <v>1305</v>
      </c>
    </row>
    <row r="192" spans="1:9" x14ac:dyDescent="0.3">
      <c r="A192" s="16" t="s">
        <v>1432</v>
      </c>
      <c r="B192" s="16" t="s">
        <v>140</v>
      </c>
      <c r="C192" s="16" t="s">
        <v>147</v>
      </c>
      <c r="D192" s="16">
        <v>40.85</v>
      </c>
      <c r="E192" s="16" t="s">
        <v>828</v>
      </c>
      <c r="F192" s="16" t="s">
        <v>436</v>
      </c>
      <c r="G192" s="16" t="s">
        <v>436</v>
      </c>
      <c r="H192" s="17" t="s">
        <v>437</v>
      </c>
      <c r="I192" s="46" t="s">
        <v>1305</v>
      </c>
    </row>
    <row r="193" spans="1:9" x14ac:dyDescent="0.3">
      <c r="A193" s="16" t="s">
        <v>1432</v>
      </c>
      <c r="B193" s="16" t="s">
        <v>140</v>
      </c>
      <c r="C193" s="16" t="s">
        <v>149</v>
      </c>
      <c r="D193" s="16">
        <v>30</v>
      </c>
      <c r="E193" s="16" t="s">
        <v>828</v>
      </c>
      <c r="F193" s="16" t="s">
        <v>436</v>
      </c>
      <c r="G193" s="16" t="s">
        <v>436</v>
      </c>
      <c r="H193" s="17" t="s">
        <v>437</v>
      </c>
      <c r="I193" s="46" t="s">
        <v>1305</v>
      </c>
    </row>
    <row r="194" spans="1:9" x14ac:dyDescent="0.3">
      <c r="A194" s="16" t="s">
        <v>1432</v>
      </c>
      <c r="B194" s="16" t="s">
        <v>140</v>
      </c>
      <c r="C194" s="16" t="s">
        <v>508</v>
      </c>
      <c r="D194" s="16">
        <v>12</v>
      </c>
      <c r="E194" s="17" t="s">
        <v>706</v>
      </c>
      <c r="F194" s="17" t="s">
        <v>441</v>
      </c>
      <c r="G194" s="17" t="s">
        <v>440</v>
      </c>
      <c r="H194" s="17" t="s">
        <v>437</v>
      </c>
      <c r="I194" s="43"/>
    </row>
    <row r="195" spans="1:9" x14ac:dyDescent="0.3">
      <c r="A195" s="13" t="s">
        <v>1432</v>
      </c>
      <c r="B195" s="13" t="s">
        <v>140</v>
      </c>
      <c r="C195" s="13" t="s">
        <v>1160</v>
      </c>
      <c r="D195" s="13">
        <v>8.35</v>
      </c>
      <c r="E195" s="11" t="s">
        <v>706</v>
      </c>
      <c r="F195" s="11" t="s">
        <v>441</v>
      </c>
      <c r="G195" s="11" t="s">
        <v>698</v>
      </c>
      <c r="H195" s="11" t="s">
        <v>437</v>
      </c>
      <c r="I195" s="45"/>
    </row>
    <row r="196" spans="1:9" x14ac:dyDescent="0.3">
      <c r="A196" s="16" t="s">
        <v>1432</v>
      </c>
      <c r="B196" s="16" t="s">
        <v>140</v>
      </c>
      <c r="C196" s="16" t="s">
        <v>509</v>
      </c>
      <c r="D196" s="16">
        <v>26</v>
      </c>
      <c r="E196" s="16" t="s">
        <v>828</v>
      </c>
      <c r="F196" s="16" t="s">
        <v>436</v>
      </c>
      <c r="G196" s="16" t="s">
        <v>436</v>
      </c>
      <c r="H196" s="17" t="s">
        <v>437</v>
      </c>
      <c r="I196" s="46" t="s">
        <v>1305</v>
      </c>
    </row>
    <row r="197" spans="1:9" x14ac:dyDescent="0.3">
      <c r="A197" s="16" t="s">
        <v>1432</v>
      </c>
      <c r="B197" s="16" t="s">
        <v>140</v>
      </c>
      <c r="C197" s="16" t="s">
        <v>509</v>
      </c>
      <c r="D197" s="16">
        <v>22.3</v>
      </c>
      <c r="E197" s="16" t="s">
        <v>828</v>
      </c>
      <c r="F197" s="16" t="s">
        <v>436</v>
      </c>
      <c r="G197" s="16" t="s">
        <v>436</v>
      </c>
      <c r="H197" s="17" t="s">
        <v>437</v>
      </c>
      <c r="I197" s="46" t="s">
        <v>1305</v>
      </c>
    </row>
    <row r="198" spans="1:9" x14ac:dyDescent="0.3">
      <c r="A198" s="13" t="s">
        <v>1432</v>
      </c>
      <c r="B198" s="13" t="s">
        <v>140</v>
      </c>
      <c r="C198" s="13" t="s">
        <v>510</v>
      </c>
      <c r="D198" s="13">
        <v>14.8</v>
      </c>
      <c r="E198" s="12" t="s">
        <v>747</v>
      </c>
      <c r="F198" s="11" t="s">
        <v>436</v>
      </c>
      <c r="G198" s="11" t="s">
        <v>436</v>
      </c>
      <c r="H198" s="11" t="s">
        <v>437</v>
      </c>
      <c r="I198" s="45"/>
    </row>
    <row r="199" spans="1:9" x14ac:dyDescent="0.3">
      <c r="A199" s="13" t="s">
        <v>1432</v>
      </c>
      <c r="B199" s="13" t="s">
        <v>140</v>
      </c>
      <c r="C199" s="13" t="s">
        <v>1161</v>
      </c>
      <c r="D199" s="13">
        <v>2.4</v>
      </c>
      <c r="E199" s="13" t="s">
        <v>416</v>
      </c>
      <c r="F199" s="11" t="s">
        <v>436</v>
      </c>
      <c r="G199" s="11" t="s">
        <v>436</v>
      </c>
      <c r="H199" s="11" t="s">
        <v>437</v>
      </c>
      <c r="I199" s="45"/>
    </row>
    <row r="200" spans="1:9" x14ac:dyDescent="0.3">
      <c r="A200" s="16" t="s">
        <v>1432</v>
      </c>
      <c r="B200" s="16" t="s">
        <v>140</v>
      </c>
      <c r="C200" s="16" t="s">
        <v>511</v>
      </c>
      <c r="D200" s="16">
        <v>3.1</v>
      </c>
      <c r="E200" s="17" t="s">
        <v>706</v>
      </c>
      <c r="F200" s="17" t="s">
        <v>441</v>
      </c>
      <c r="G200" s="17" t="s">
        <v>440</v>
      </c>
      <c r="H200" s="17" t="s">
        <v>437</v>
      </c>
      <c r="I200" s="43"/>
    </row>
    <row r="201" spans="1:9" s="8" customFormat="1" x14ac:dyDescent="0.3">
      <c r="A201" s="16" t="s">
        <v>1432</v>
      </c>
      <c r="B201" s="16" t="s">
        <v>140</v>
      </c>
      <c r="C201" s="16" t="s">
        <v>379</v>
      </c>
      <c r="D201" s="16">
        <v>23.3</v>
      </c>
      <c r="E201" s="17" t="s">
        <v>706</v>
      </c>
      <c r="F201" s="17" t="s">
        <v>441</v>
      </c>
      <c r="G201" s="17" t="s">
        <v>440</v>
      </c>
      <c r="H201" s="17" t="s">
        <v>437</v>
      </c>
      <c r="I201" s="43"/>
    </row>
    <row r="202" spans="1:9" x14ac:dyDescent="0.3">
      <c r="A202" s="16" t="s">
        <v>1432</v>
      </c>
      <c r="B202" s="16" t="s">
        <v>140</v>
      </c>
      <c r="C202" s="16" t="s">
        <v>151</v>
      </c>
      <c r="D202" s="16">
        <v>23.6</v>
      </c>
      <c r="E202" s="17" t="s">
        <v>712</v>
      </c>
      <c r="F202" s="17" t="s">
        <v>436</v>
      </c>
      <c r="G202" s="17" t="s">
        <v>436</v>
      </c>
      <c r="H202" s="17" t="s">
        <v>437</v>
      </c>
      <c r="I202" s="48" t="s">
        <v>1135</v>
      </c>
    </row>
    <row r="203" spans="1:9" x14ac:dyDescent="0.3">
      <c r="A203" s="16" t="s">
        <v>1432</v>
      </c>
      <c r="B203" s="16" t="s">
        <v>140</v>
      </c>
      <c r="C203" s="16" t="s">
        <v>512</v>
      </c>
      <c r="D203" s="16">
        <v>8.25</v>
      </c>
      <c r="E203" s="16" t="s">
        <v>828</v>
      </c>
      <c r="F203" s="16" t="s">
        <v>436</v>
      </c>
      <c r="G203" s="16" t="s">
        <v>436</v>
      </c>
      <c r="H203" s="17" t="s">
        <v>437</v>
      </c>
      <c r="I203" s="46" t="s">
        <v>1305</v>
      </c>
    </row>
    <row r="204" spans="1:9" x14ac:dyDescent="0.3">
      <c r="A204" s="16" t="s">
        <v>1432</v>
      </c>
      <c r="B204" s="16" t="s">
        <v>140</v>
      </c>
      <c r="C204" s="16" t="s">
        <v>152</v>
      </c>
      <c r="D204" s="16">
        <v>19.600000000000001</v>
      </c>
      <c r="E204" s="17" t="s">
        <v>706</v>
      </c>
      <c r="F204" s="17" t="s">
        <v>441</v>
      </c>
      <c r="G204" s="17" t="s">
        <v>440</v>
      </c>
      <c r="H204" s="17" t="s">
        <v>437</v>
      </c>
      <c r="I204" s="43"/>
    </row>
    <row r="205" spans="1:9" x14ac:dyDescent="0.3">
      <c r="A205" s="16" t="s">
        <v>1432</v>
      </c>
      <c r="B205" s="16" t="s">
        <v>140</v>
      </c>
      <c r="C205" s="16" t="s">
        <v>153</v>
      </c>
      <c r="D205" s="16">
        <v>44.9</v>
      </c>
      <c r="E205" s="16" t="s">
        <v>717</v>
      </c>
      <c r="F205" s="16" t="s">
        <v>441</v>
      </c>
      <c r="G205" s="16" t="s">
        <v>440</v>
      </c>
      <c r="H205" s="17" t="s">
        <v>437</v>
      </c>
      <c r="I205" s="48" t="s">
        <v>1135</v>
      </c>
    </row>
    <row r="206" spans="1:9" x14ac:dyDescent="0.3">
      <c r="A206" s="16" t="s">
        <v>1432</v>
      </c>
      <c r="B206" s="16" t="s">
        <v>140</v>
      </c>
      <c r="C206" s="16" t="s">
        <v>154</v>
      </c>
      <c r="D206" s="16">
        <v>11</v>
      </c>
      <c r="E206" s="17" t="s">
        <v>706</v>
      </c>
      <c r="F206" s="17" t="s">
        <v>441</v>
      </c>
      <c r="G206" s="17" t="s">
        <v>440</v>
      </c>
      <c r="H206" s="17" t="s">
        <v>437</v>
      </c>
      <c r="I206" s="43"/>
    </row>
    <row r="207" spans="1:9" s="16" customFormat="1" x14ac:dyDescent="0.3">
      <c r="A207" s="16" t="s">
        <v>1432</v>
      </c>
      <c r="B207" s="16" t="s">
        <v>140</v>
      </c>
      <c r="C207" s="16" t="s">
        <v>155</v>
      </c>
      <c r="D207" s="16">
        <v>24.7</v>
      </c>
      <c r="E207" s="17" t="s">
        <v>706</v>
      </c>
      <c r="F207" s="17" t="s">
        <v>441</v>
      </c>
      <c r="G207" s="17" t="s">
        <v>440</v>
      </c>
      <c r="H207" s="17" t="s">
        <v>437</v>
      </c>
      <c r="I207" s="43"/>
    </row>
    <row r="208" spans="1:9" s="16" customFormat="1" x14ac:dyDescent="0.3">
      <c r="A208" s="16" t="s">
        <v>1432</v>
      </c>
      <c r="B208" s="16" t="s">
        <v>140</v>
      </c>
      <c r="C208" s="16" t="s">
        <v>122</v>
      </c>
      <c r="D208" s="16">
        <v>10.5</v>
      </c>
      <c r="E208" s="17" t="s">
        <v>708</v>
      </c>
      <c r="F208" s="17" t="s">
        <v>697</v>
      </c>
      <c r="G208" s="17" t="s">
        <v>697</v>
      </c>
      <c r="H208" s="17" t="s">
        <v>437</v>
      </c>
      <c r="I208" s="43"/>
    </row>
    <row r="209" spans="1:9" s="16" customFormat="1" x14ac:dyDescent="0.3">
      <c r="A209" s="16" t="s">
        <v>1432</v>
      </c>
      <c r="B209" s="16" t="s">
        <v>140</v>
      </c>
      <c r="C209" s="16" t="s">
        <v>513</v>
      </c>
      <c r="D209" s="16">
        <v>14.25</v>
      </c>
      <c r="E209" s="17" t="s">
        <v>706</v>
      </c>
      <c r="F209" s="17" t="s">
        <v>441</v>
      </c>
      <c r="G209" s="17" t="s">
        <v>440</v>
      </c>
      <c r="H209" s="17" t="s">
        <v>437</v>
      </c>
      <c r="I209" s="43"/>
    </row>
    <row r="210" spans="1:9" s="16" customFormat="1" x14ac:dyDescent="0.3">
      <c r="A210" s="16" t="s">
        <v>1432</v>
      </c>
      <c r="B210" s="16" t="s">
        <v>140</v>
      </c>
      <c r="C210" s="16" t="s">
        <v>156</v>
      </c>
      <c r="D210" s="16">
        <v>35</v>
      </c>
      <c r="E210" s="16" t="s">
        <v>828</v>
      </c>
      <c r="F210" s="16" t="s">
        <v>436</v>
      </c>
      <c r="G210" s="16" t="s">
        <v>436</v>
      </c>
      <c r="H210" s="17" t="s">
        <v>437</v>
      </c>
      <c r="I210" s="46" t="s">
        <v>1305</v>
      </c>
    </row>
    <row r="211" spans="1:9" s="16" customFormat="1" x14ac:dyDescent="0.3">
      <c r="A211" s="16" t="s">
        <v>1432</v>
      </c>
      <c r="B211" s="16" t="s">
        <v>140</v>
      </c>
      <c r="C211" s="16" t="s">
        <v>157</v>
      </c>
      <c r="D211" s="16">
        <v>13.35</v>
      </c>
      <c r="E211" s="17" t="s">
        <v>706</v>
      </c>
      <c r="F211" s="17" t="s">
        <v>441</v>
      </c>
      <c r="G211" s="17" t="s">
        <v>440</v>
      </c>
      <c r="H211" s="17" t="s">
        <v>437</v>
      </c>
      <c r="I211" s="43"/>
    </row>
    <row r="212" spans="1:9" s="16" customFormat="1" x14ac:dyDescent="0.3">
      <c r="A212" s="16" t="s">
        <v>1432</v>
      </c>
      <c r="B212" s="16" t="s">
        <v>140</v>
      </c>
      <c r="C212" s="16" t="s">
        <v>158</v>
      </c>
      <c r="D212" s="16">
        <v>11.9</v>
      </c>
      <c r="E212" s="17" t="s">
        <v>706</v>
      </c>
      <c r="F212" s="17" t="s">
        <v>441</v>
      </c>
      <c r="G212" s="17" t="s">
        <v>440</v>
      </c>
      <c r="H212" s="17" t="s">
        <v>437</v>
      </c>
      <c r="I212" s="43"/>
    </row>
    <row r="213" spans="1:9" s="16" customFormat="1" x14ac:dyDescent="0.3">
      <c r="A213" s="13" t="s">
        <v>1432</v>
      </c>
      <c r="B213" s="13" t="s">
        <v>140</v>
      </c>
      <c r="C213" s="13" t="s">
        <v>1345</v>
      </c>
      <c r="D213" s="13">
        <v>6.25</v>
      </c>
      <c r="E213" s="13" t="s">
        <v>267</v>
      </c>
      <c r="F213" s="11" t="s">
        <v>697</v>
      </c>
      <c r="G213" s="11" t="s">
        <v>697</v>
      </c>
      <c r="H213" s="11" t="s">
        <v>437</v>
      </c>
      <c r="I213" s="43"/>
    </row>
    <row r="214" spans="1:9" s="16" customFormat="1" x14ac:dyDescent="0.3">
      <c r="A214" s="13" t="s">
        <v>1432</v>
      </c>
      <c r="B214" s="13" t="s">
        <v>140</v>
      </c>
      <c r="C214" s="13" t="s">
        <v>1344</v>
      </c>
      <c r="D214" s="13">
        <v>14.3</v>
      </c>
      <c r="E214" s="13" t="s">
        <v>267</v>
      </c>
      <c r="F214" s="11" t="s">
        <v>697</v>
      </c>
      <c r="G214" s="11" t="s">
        <v>697</v>
      </c>
      <c r="H214" s="11" t="s">
        <v>437</v>
      </c>
      <c r="I214" s="43"/>
    </row>
    <row r="215" spans="1:9" s="16" customFormat="1" x14ac:dyDescent="0.3">
      <c r="A215" s="16" t="s">
        <v>1432</v>
      </c>
      <c r="B215" s="16" t="s">
        <v>140</v>
      </c>
      <c r="C215" s="16" t="s">
        <v>514</v>
      </c>
      <c r="D215" s="16">
        <v>10.15</v>
      </c>
      <c r="E215" s="16" t="s">
        <v>828</v>
      </c>
      <c r="F215" s="16" t="s">
        <v>436</v>
      </c>
      <c r="G215" s="16" t="s">
        <v>436</v>
      </c>
      <c r="H215" s="17" t="s">
        <v>437</v>
      </c>
      <c r="I215" s="46" t="s">
        <v>1305</v>
      </c>
    </row>
    <row r="216" spans="1:9" s="16" customFormat="1" x14ac:dyDescent="0.3">
      <c r="A216" s="16" t="s">
        <v>1432</v>
      </c>
      <c r="B216" s="16" t="s">
        <v>140</v>
      </c>
      <c r="C216" s="16" t="s">
        <v>159</v>
      </c>
      <c r="D216" s="16">
        <v>80.849999999999994</v>
      </c>
      <c r="E216" s="16" t="s">
        <v>828</v>
      </c>
      <c r="F216" s="16" t="s">
        <v>436</v>
      </c>
      <c r="G216" s="16" t="s">
        <v>436</v>
      </c>
      <c r="H216" s="17" t="s">
        <v>437</v>
      </c>
      <c r="I216" s="46" t="s">
        <v>1305</v>
      </c>
    </row>
    <row r="217" spans="1:9" s="16" customFormat="1" x14ac:dyDescent="0.3">
      <c r="A217" s="16" t="s">
        <v>1432</v>
      </c>
      <c r="B217" s="16" t="s">
        <v>140</v>
      </c>
      <c r="C217" s="16" t="s">
        <v>515</v>
      </c>
      <c r="D217" s="16">
        <v>6</v>
      </c>
      <c r="E217" s="17" t="s">
        <v>706</v>
      </c>
      <c r="F217" s="17" t="s">
        <v>441</v>
      </c>
      <c r="G217" s="17" t="s">
        <v>698</v>
      </c>
      <c r="H217" s="17" t="s">
        <v>437</v>
      </c>
      <c r="I217" s="45"/>
    </row>
    <row r="218" spans="1:9" s="16" customFormat="1" x14ac:dyDescent="0.3">
      <c r="A218" s="13" t="s">
        <v>1432</v>
      </c>
      <c r="B218" s="13" t="s">
        <v>140</v>
      </c>
      <c r="C218" s="13" t="s">
        <v>160</v>
      </c>
      <c r="D218" s="13">
        <v>20.350000000000001</v>
      </c>
      <c r="E218" s="16" t="s">
        <v>828</v>
      </c>
      <c r="F218" s="16" t="s">
        <v>436</v>
      </c>
      <c r="G218" s="16" t="s">
        <v>436</v>
      </c>
      <c r="H218" s="17" t="s">
        <v>437</v>
      </c>
      <c r="I218" s="46" t="s">
        <v>1305</v>
      </c>
    </row>
    <row r="219" spans="1:9" s="16" customFormat="1" x14ac:dyDescent="0.3">
      <c r="A219" s="16" t="s">
        <v>1432</v>
      </c>
      <c r="B219" s="16" t="s">
        <v>140</v>
      </c>
      <c r="C219" s="16" t="s">
        <v>511</v>
      </c>
      <c r="D219" s="16">
        <v>4.2</v>
      </c>
      <c r="E219" s="16" t="s">
        <v>706</v>
      </c>
      <c r="F219" s="17" t="s">
        <v>441</v>
      </c>
      <c r="G219" s="17" t="s">
        <v>440</v>
      </c>
      <c r="H219" s="17" t="s">
        <v>437</v>
      </c>
      <c r="I219" s="43"/>
    </row>
    <row r="220" spans="1:9" s="16" customFormat="1" x14ac:dyDescent="0.3">
      <c r="A220" s="13" t="s">
        <v>1432</v>
      </c>
      <c r="B220" s="13" t="s">
        <v>140</v>
      </c>
      <c r="C220" s="13" t="s">
        <v>516</v>
      </c>
      <c r="D220" s="13">
        <v>7.2</v>
      </c>
      <c r="E220" s="11" t="s">
        <v>416</v>
      </c>
      <c r="F220" s="11" t="s">
        <v>436</v>
      </c>
      <c r="G220" s="11" t="s">
        <v>436</v>
      </c>
      <c r="H220" s="11" t="s">
        <v>437</v>
      </c>
      <c r="I220" s="43"/>
    </row>
    <row r="221" spans="1:9" s="16" customFormat="1" x14ac:dyDescent="0.3">
      <c r="A221" s="16" t="s">
        <v>1432</v>
      </c>
      <c r="B221" s="16" t="s">
        <v>140</v>
      </c>
      <c r="C221" s="16" t="s">
        <v>517</v>
      </c>
      <c r="D221" s="16">
        <v>4.6500000000000004</v>
      </c>
      <c r="E221" s="17" t="s">
        <v>706</v>
      </c>
      <c r="F221" s="17" t="s">
        <v>441</v>
      </c>
      <c r="G221" s="17" t="s">
        <v>440</v>
      </c>
      <c r="H221" s="17" t="s">
        <v>437</v>
      </c>
      <c r="I221" s="43"/>
    </row>
    <row r="222" spans="1:9" s="16" customFormat="1" x14ac:dyDescent="0.3">
      <c r="A222" s="16" t="s">
        <v>1432</v>
      </c>
      <c r="B222" s="16" t="s">
        <v>140</v>
      </c>
      <c r="C222" s="16" t="s">
        <v>518</v>
      </c>
      <c r="D222" s="16">
        <v>54.35</v>
      </c>
      <c r="E222" s="16" t="s">
        <v>828</v>
      </c>
      <c r="F222" s="16" t="s">
        <v>436</v>
      </c>
      <c r="G222" s="16" t="s">
        <v>436</v>
      </c>
      <c r="H222" s="17" t="s">
        <v>437</v>
      </c>
      <c r="I222" s="46" t="s">
        <v>1305</v>
      </c>
    </row>
    <row r="223" spans="1:9" s="16" customFormat="1" x14ac:dyDescent="0.3">
      <c r="A223" s="16" t="s">
        <v>1432</v>
      </c>
      <c r="B223" s="16" t="s">
        <v>140</v>
      </c>
      <c r="C223" s="16" t="s">
        <v>519</v>
      </c>
      <c r="D223" s="16">
        <v>73</v>
      </c>
      <c r="E223" s="16" t="s">
        <v>828</v>
      </c>
      <c r="F223" s="16" t="s">
        <v>436</v>
      </c>
      <c r="G223" s="16" t="s">
        <v>436</v>
      </c>
      <c r="H223" s="17" t="s">
        <v>437</v>
      </c>
      <c r="I223" s="46" t="s">
        <v>1305</v>
      </c>
    </row>
    <row r="224" spans="1:9" s="16" customFormat="1" x14ac:dyDescent="0.3">
      <c r="A224" s="16" t="s">
        <v>1432</v>
      </c>
      <c r="B224" s="16" t="s">
        <v>140</v>
      </c>
      <c r="C224" s="16" t="s">
        <v>520</v>
      </c>
      <c r="D224" s="16">
        <v>133</v>
      </c>
      <c r="E224" s="17" t="s">
        <v>705</v>
      </c>
      <c r="F224" s="16" t="s">
        <v>436</v>
      </c>
      <c r="G224" s="17" t="s">
        <v>698</v>
      </c>
      <c r="H224" s="17" t="s">
        <v>437</v>
      </c>
      <c r="I224" s="43"/>
    </row>
    <row r="225" spans="1:9" s="16" customFormat="1" x14ac:dyDescent="0.3">
      <c r="A225" s="17" t="s">
        <v>1443</v>
      </c>
      <c r="B225" s="17" t="s">
        <v>104</v>
      </c>
      <c r="C225" s="17" t="s">
        <v>454</v>
      </c>
      <c r="D225" s="17">
        <v>6.25</v>
      </c>
      <c r="E225" s="17" t="s">
        <v>699</v>
      </c>
      <c r="F225" s="17" t="s">
        <v>438</v>
      </c>
      <c r="G225" s="17" t="s">
        <v>698</v>
      </c>
      <c r="H225" s="17" t="s">
        <v>437</v>
      </c>
      <c r="I225" s="48"/>
    </row>
    <row r="226" spans="1:9" s="16" customFormat="1" x14ac:dyDescent="0.3">
      <c r="A226" s="11" t="s">
        <v>1443</v>
      </c>
      <c r="B226" s="11" t="s">
        <v>104</v>
      </c>
      <c r="C226" s="11" t="s">
        <v>627</v>
      </c>
      <c r="D226" s="11">
        <v>7.45</v>
      </c>
      <c r="E226" s="11" t="s">
        <v>708</v>
      </c>
      <c r="F226" s="17" t="s">
        <v>436</v>
      </c>
      <c r="G226" s="17" t="s">
        <v>436</v>
      </c>
      <c r="H226" s="17" t="s">
        <v>437</v>
      </c>
      <c r="I226" s="48"/>
    </row>
    <row r="227" spans="1:9" s="16" customFormat="1" x14ac:dyDescent="0.3">
      <c r="A227" s="17" t="s">
        <v>1443</v>
      </c>
      <c r="B227" s="17" t="s">
        <v>104</v>
      </c>
      <c r="C227" s="17" t="s">
        <v>1027</v>
      </c>
      <c r="D227" s="17">
        <v>54.9</v>
      </c>
      <c r="E227" s="17" t="s">
        <v>705</v>
      </c>
      <c r="F227" s="16" t="s">
        <v>436</v>
      </c>
      <c r="G227" s="17" t="s">
        <v>698</v>
      </c>
      <c r="H227" s="17" t="s">
        <v>437</v>
      </c>
      <c r="I227" s="48"/>
    </row>
    <row r="228" spans="1:9" x14ac:dyDescent="0.3">
      <c r="A228" s="17" t="s">
        <v>1443</v>
      </c>
      <c r="B228" s="17" t="s">
        <v>104</v>
      </c>
      <c r="C228" s="17" t="s">
        <v>1033</v>
      </c>
      <c r="D228" s="17">
        <v>28.3</v>
      </c>
      <c r="E228" s="16" t="s">
        <v>706</v>
      </c>
      <c r="F228" s="17" t="s">
        <v>441</v>
      </c>
      <c r="G228" s="17" t="s">
        <v>440</v>
      </c>
      <c r="H228" s="17" t="s">
        <v>437</v>
      </c>
      <c r="I228" s="48"/>
    </row>
    <row r="229" spans="1:9" s="16" customFormat="1" x14ac:dyDescent="0.3">
      <c r="A229" s="17" t="s">
        <v>1443</v>
      </c>
      <c r="B229" s="17" t="s">
        <v>104</v>
      </c>
      <c r="C229" s="17" t="s">
        <v>1030</v>
      </c>
      <c r="D229" s="17">
        <v>21.75</v>
      </c>
      <c r="E229" s="17" t="s">
        <v>706</v>
      </c>
      <c r="F229" s="17" t="s">
        <v>441</v>
      </c>
      <c r="G229" s="17" t="s">
        <v>440</v>
      </c>
      <c r="H229" s="17" t="s">
        <v>437</v>
      </c>
      <c r="I229" s="48"/>
    </row>
    <row r="230" spans="1:9" s="16" customFormat="1" x14ac:dyDescent="0.3">
      <c r="A230" s="17" t="s">
        <v>1443</v>
      </c>
      <c r="B230" s="17" t="s">
        <v>104</v>
      </c>
      <c r="C230" s="17" t="s">
        <v>1030</v>
      </c>
      <c r="D230" s="17">
        <v>21.8</v>
      </c>
      <c r="E230" s="17" t="s">
        <v>706</v>
      </c>
      <c r="F230" s="17" t="s">
        <v>441</v>
      </c>
      <c r="G230" s="17" t="s">
        <v>440</v>
      </c>
      <c r="H230" s="17" t="s">
        <v>437</v>
      </c>
      <c r="I230" s="48"/>
    </row>
    <row r="231" spans="1:9" s="16" customFormat="1" x14ac:dyDescent="0.3">
      <c r="A231" s="17" t="s">
        <v>1443</v>
      </c>
      <c r="B231" s="17" t="s">
        <v>104</v>
      </c>
      <c r="C231" s="29" t="s">
        <v>1031</v>
      </c>
      <c r="D231" s="17">
        <v>31.5</v>
      </c>
      <c r="E231" s="17" t="s">
        <v>708</v>
      </c>
      <c r="F231" s="17" t="s">
        <v>697</v>
      </c>
      <c r="G231" s="17" t="s">
        <v>697</v>
      </c>
      <c r="H231" s="17" t="s">
        <v>437</v>
      </c>
      <c r="I231" s="48"/>
    </row>
    <row r="232" spans="1:9" s="16" customFormat="1" x14ac:dyDescent="0.3">
      <c r="A232" s="17" t="s">
        <v>1443</v>
      </c>
      <c r="B232" s="17" t="s">
        <v>104</v>
      </c>
      <c r="C232" s="17" t="s">
        <v>1028</v>
      </c>
      <c r="D232" s="17">
        <v>5.65</v>
      </c>
      <c r="E232" s="17" t="s">
        <v>416</v>
      </c>
      <c r="F232" s="17" t="s">
        <v>436</v>
      </c>
      <c r="G232" s="17" t="s">
        <v>436</v>
      </c>
      <c r="H232" s="17" t="s">
        <v>437</v>
      </c>
      <c r="I232" s="48"/>
    </row>
    <row r="233" spans="1:9" s="16" customFormat="1" x14ac:dyDescent="0.3">
      <c r="A233" s="17" t="s">
        <v>1443</v>
      </c>
      <c r="B233" s="17" t="s">
        <v>104</v>
      </c>
      <c r="C233" s="17" t="s">
        <v>1034</v>
      </c>
      <c r="D233" s="17">
        <v>4.2</v>
      </c>
      <c r="E233" s="17" t="s">
        <v>978</v>
      </c>
      <c r="F233" s="17" t="s">
        <v>441</v>
      </c>
      <c r="G233" s="17" t="s">
        <v>440</v>
      </c>
      <c r="H233" s="17" t="s">
        <v>437</v>
      </c>
      <c r="I233" s="48"/>
    </row>
    <row r="234" spans="1:9" s="16" customFormat="1" x14ac:dyDescent="0.3">
      <c r="A234" s="17" t="s">
        <v>1443</v>
      </c>
      <c r="B234" s="17" t="s">
        <v>104</v>
      </c>
      <c r="C234" s="17" t="s">
        <v>1035</v>
      </c>
      <c r="D234" s="17">
        <v>21.95</v>
      </c>
      <c r="E234" s="17" t="s">
        <v>706</v>
      </c>
      <c r="F234" s="17" t="s">
        <v>441</v>
      </c>
      <c r="G234" s="17" t="s">
        <v>440</v>
      </c>
      <c r="H234" s="17" t="s">
        <v>437</v>
      </c>
      <c r="I234" s="48"/>
    </row>
    <row r="235" spans="1:9" s="16" customFormat="1" x14ac:dyDescent="0.3">
      <c r="A235" s="17" t="s">
        <v>1443</v>
      </c>
      <c r="B235" s="17" t="s">
        <v>104</v>
      </c>
      <c r="C235" s="29" t="s">
        <v>1032</v>
      </c>
      <c r="D235" s="17">
        <v>15.4</v>
      </c>
      <c r="E235" s="17" t="s">
        <v>708</v>
      </c>
      <c r="F235" s="17" t="s">
        <v>697</v>
      </c>
      <c r="G235" s="17" t="s">
        <v>697</v>
      </c>
      <c r="H235" s="17" t="s">
        <v>437</v>
      </c>
      <c r="I235" s="48"/>
    </row>
    <row r="236" spans="1:9" s="16" customFormat="1" x14ac:dyDescent="0.3">
      <c r="A236" s="17" t="s">
        <v>1443</v>
      </c>
      <c r="B236" s="17" t="s">
        <v>104</v>
      </c>
      <c r="C236" s="17" t="s">
        <v>1036</v>
      </c>
      <c r="D236" s="17">
        <v>20.8</v>
      </c>
      <c r="E236" s="17" t="s">
        <v>706</v>
      </c>
      <c r="F236" s="17" t="s">
        <v>441</v>
      </c>
      <c r="G236" s="17" t="s">
        <v>440</v>
      </c>
      <c r="H236" s="17" t="s">
        <v>437</v>
      </c>
      <c r="I236" s="48"/>
    </row>
    <row r="237" spans="1:9" s="16" customFormat="1" x14ac:dyDescent="0.3">
      <c r="A237" s="17" t="s">
        <v>1443</v>
      </c>
      <c r="B237" s="17" t="s">
        <v>104</v>
      </c>
      <c r="C237" s="17" t="s">
        <v>1029</v>
      </c>
      <c r="D237" s="17">
        <v>2.25</v>
      </c>
      <c r="E237" s="17" t="s">
        <v>712</v>
      </c>
      <c r="F237" s="17" t="s">
        <v>436</v>
      </c>
      <c r="G237" s="17" t="s">
        <v>436</v>
      </c>
      <c r="H237" s="17" t="s">
        <v>437</v>
      </c>
      <c r="I237" s="48" t="s">
        <v>1135</v>
      </c>
    </row>
    <row r="238" spans="1:9" s="16" customFormat="1" x14ac:dyDescent="0.3">
      <c r="A238" s="17" t="s">
        <v>1443</v>
      </c>
      <c r="B238" s="17" t="s">
        <v>104</v>
      </c>
      <c r="C238" s="17" t="s">
        <v>596</v>
      </c>
      <c r="D238" s="17">
        <v>15.6</v>
      </c>
      <c r="E238" s="17" t="s">
        <v>728</v>
      </c>
      <c r="F238" s="16" t="s">
        <v>436</v>
      </c>
      <c r="G238" s="16" t="s">
        <v>436</v>
      </c>
      <c r="H238" s="17" t="s">
        <v>437</v>
      </c>
      <c r="I238" s="43" t="s">
        <v>1135</v>
      </c>
    </row>
    <row r="239" spans="1:9" s="16" customFormat="1" x14ac:dyDescent="0.3">
      <c r="A239" s="17" t="s">
        <v>1443</v>
      </c>
      <c r="B239" s="17" t="s">
        <v>104</v>
      </c>
      <c r="C239" s="17" t="s">
        <v>449</v>
      </c>
      <c r="D239" s="17">
        <v>2.2999999999999998</v>
      </c>
      <c r="E239" s="17" t="s">
        <v>416</v>
      </c>
      <c r="F239" s="17" t="s">
        <v>436</v>
      </c>
      <c r="G239" s="17" t="s">
        <v>436</v>
      </c>
      <c r="H239" s="17" t="s">
        <v>437</v>
      </c>
      <c r="I239" s="47"/>
    </row>
    <row r="240" spans="1:9" s="16" customFormat="1" x14ac:dyDescent="0.3">
      <c r="A240" s="17" t="s">
        <v>1443</v>
      </c>
      <c r="B240" s="17" t="s">
        <v>104</v>
      </c>
      <c r="C240" s="17" t="s">
        <v>264</v>
      </c>
      <c r="D240" s="17">
        <v>15.7</v>
      </c>
      <c r="E240" s="17" t="s">
        <v>706</v>
      </c>
      <c r="F240" s="17" t="s">
        <v>441</v>
      </c>
      <c r="G240" s="17" t="s">
        <v>698</v>
      </c>
      <c r="H240" s="17" t="s">
        <v>437</v>
      </c>
      <c r="I240" s="47"/>
    </row>
    <row r="241" spans="1:9" s="16" customFormat="1" x14ac:dyDescent="0.3">
      <c r="A241" s="17" t="s">
        <v>1443</v>
      </c>
      <c r="B241" s="17" t="s">
        <v>104</v>
      </c>
      <c r="C241" s="17" t="s">
        <v>379</v>
      </c>
      <c r="D241" s="17">
        <v>15.9</v>
      </c>
      <c r="E241" s="17" t="s">
        <v>706</v>
      </c>
      <c r="F241" s="17" t="s">
        <v>441</v>
      </c>
      <c r="G241" s="17" t="s">
        <v>440</v>
      </c>
      <c r="H241" s="17" t="s">
        <v>437</v>
      </c>
      <c r="I241" s="47"/>
    </row>
    <row r="242" spans="1:9" s="16" customFormat="1" x14ac:dyDescent="0.3">
      <c r="A242" s="17" t="s">
        <v>1443</v>
      </c>
      <c r="B242" s="17" t="s">
        <v>104</v>
      </c>
      <c r="C242" s="17" t="s">
        <v>21</v>
      </c>
      <c r="D242" s="17">
        <v>8.15</v>
      </c>
      <c r="E242" s="17" t="s">
        <v>706</v>
      </c>
      <c r="F242" s="17" t="s">
        <v>441</v>
      </c>
      <c r="G242" s="17" t="s">
        <v>440</v>
      </c>
      <c r="H242" s="17" t="s">
        <v>437</v>
      </c>
      <c r="I242" s="47"/>
    </row>
    <row r="243" spans="1:9" s="16" customFormat="1" x14ac:dyDescent="0.3">
      <c r="A243" s="17" t="s">
        <v>1443</v>
      </c>
      <c r="B243" s="17" t="s">
        <v>104</v>
      </c>
      <c r="C243" s="17" t="s">
        <v>597</v>
      </c>
      <c r="D243" s="17">
        <v>11.95</v>
      </c>
      <c r="E243" s="17" t="s">
        <v>706</v>
      </c>
      <c r="F243" s="17" t="s">
        <v>441</v>
      </c>
      <c r="G243" s="17" t="s">
        <v>440</v>
      </c>
      <c r="H243" s="17" t="s">
        <v>437</v>
      </c>
      <c r="I243" s="42"/>
    </row>
    <row r="244" spans="1:9" s="16" customFormat="1" x14ac:dyDescent="0.3">
      <c r="A244" s="17" t="s">
        <v>1443</v>
      </c>
      <c r="B244" s="17" t="s">
        <v>104</v>
      </c>
      <c r="C244" s="17" t="s">
        <v>450</v>
      </c>
      <c r="D244" s="17">
        <v>13.6</v>
      </c>
      <c r="E244" s="17" t="s">
        <v>706</v>
      </c>
      <c r="F244" s="17" t="s">
        <v>441</v>
      </c>
      <c r="G244" s="17" t="s">
        <v>440</v>
      </c>
      <c r="H244" s="17" t="s">
        <v>437</v>
      </c>
      <c r="I244" s="42"/>
    </row>
    <row r="245" spans="1:9" s="16" customFormat="1" x14ac:dyDescent="0.3">
      <c r="A245" s="17" t="s">
        <v>1443</v>
      </c>
      <c r="B245" s="17" t="s">
        <v>104</v>
      </c>
      <c r="C245" s="17" t="s">
        <v>598</v>
      </c>
      <c r="D245" s="17">
        <v>16.350000000000001</v>
      </c>
      <c r="E245" s="17" t="s">
        <v>978</v>
      </c>
      <c r="F245" s="17" t="s">
        <v>441</v>
      </c>
      <c r="G245" s="17" t="s">
        <v>440</v>
      </c>
      <c r="H245" s="17" t="s">
        <v>437</v>
      </c>
      <c r="I245" s="42"/>
    </row>
    <row r="246" spans="1:9" s="16" customFormat="1" x14ac:dyDescent="0.3">
      <c r="A246" s="17" t="s">
        <v>1443</v>
      </c>
      <c r="B246" s="17" t="s">
        <v>104</v>
      </c>
      <c r="C246" s="17" t="s">
        <v>11</v>
      </c>
      <c r="D246" s="17">
        <v>8.1999999999999993</v>
      </c>
      <c r="E246" s="17" t="s">
        <v>706</v>
      </c>
      <c r="F246" s="17" t="s">
        <v>441</v>
      </c>
      <c r="G246" s="17" t="s">
        <v>698</v>
      </c>
      <c r="H246" s="17" t="s">
        <v>437</v>
      </c>
      <c r="I246" s="42"/>
    </row>
    <row r="247" spans="1:9" s="16" customFormat="1" x14ac:dyDescent="0.3">
      <c r="A247" s="17" t="s">
        <v>1443</v>
      </c>
      <c r="B247" s="17" t="s">
        <v>104</v>
      </c>
      <c r="C247" s="17" t="s">
        <v>106</v>
      </c>
      <c r="D247" s="17">
        <v>15.1</v>
      </c>
      <c r="E247" s="17" t="s">
        <v>706</v>
      </c>
      <c r="F247" s="17" t="s">
        <v>441</v>
      </c>
      <c r="G247" s="17" t="s">
        <v>698</v>
      </c>
      <c r="H247" s="17" t="s">
        <v>437</v>
      </c>
      <c r="I247" s="42"/>
    </row>
    <row r="248" spans="1:9" s="16" customFormat="1" x14ac:dyDescent="0.3">
      <c r="A248" s="17" t="s">
        <v>1443</v>
      </c>
      <c r="B248" s="17" t="s">
        <v>104</v>
      </c>
      <c r="C248" s="17" t="s">
        <v>599</v>
      </c>
      <c r="D248" s="17">
        <v>49</v>
      </c>
      <c r="E248" s="16" t="s">
        <v>717</v>
      </c>
      <c r="F248" s="16" t="s">
        <v>441</v>
      </c>
      <c r="G248" s="16" t="s">
        <v>440</v>
      </c>
      <c r="H248" s="17" t="s">
        <v>437</v>
      </c>
      <c r="I248" s="48" t="s">
        <v>1135</v>
      </c>
    </row>
    <row r="249" spans="1:9" s="16" customFormat="1" x14ac:dyDescent="0.3">
      <c r="A249" s="17" t="s">
        <v>1443</v>
      </c>
      <c r="B249" s="17" t="s">
        <v>104</v>
      </c>
      <c r="C249" s="17" t="s">
        <v>600</v>
      </c>
      <c r="D249" s="17">
        <v>65.900000000000006</v>
      </c>
      <c r="E249" s="17" t="s">
        <v>699</v>
      </c>
      <c r="F249" s="16" t="s">
        <v>438</v>
      </c>
      <c r="G249" s="17" t="s">
        <v>698</v>
      </c>
      <c r="H249" s="17" t="s">
        <v>437</v>
      </c>
      <c r="I249" s="42"/>
    </row>
    <row r="250" spans="1:9" s="16" customFormat="1" x14ac:dyDescent="0.3">
      <c r="A250" s="17" t="s">
        <v>1443</v>
      </c>
      <c r="B250" s="17" t="s">
        <v>104</v>
      </c>
      <c r="C250" s="17" t="s">
        <v>0</v>
      </c>
      <c r="D250" s="17">
        <v>96.15</v>
      </c>
      <c r="E250" s="17" t="s">
        <v>705</v>
      </c>
      <c r="F250" s="16" t="s">
        <v>436</v>
      </c>
      <c r="G250" s="17" t="s">
        <v>698</v>
      </c>
      <c r="H250" s="17" t="s">
        <v>437</v>
      </c>
      <c r="I250" s="42"/>
    </row>
    <row r="251" spans="1:9" s="16" customFormat="1" x14ac:dyDescent="0.3">
      <c r="A251" s="17" t="s">
        <v>1443</v>
      </c>
      <c r="B251" s="17" t="s">
        <v>104</v>
      </c>
      <c r="C251" s="17" t="s">
        <v>601</v>
      </c>
      <c r="D251" s="17">
        <v>9.6999999999999993</v>
      </c>
      <c r="E251" s="17" t="s">
        <v>415</v>
      </c>
      <c r="F251" s="11" t="s">
        <v>438</v>
      </c>
      <c r="G251" s="11" t="s">
        <v>438</v>
      </c>
      <c r="H251" s="11" t="s">
        <v>437</v>
      </c>
      <c r="I251" s="48"/>
    </row>
    <row r="252" spans="1:9" s="16" customFormat="1" x14ac:dyDescent="0.3">
      <c r="A252" s="17" t="s">
        <v>1433</v>
      </c>
      <c r="B252" s="17" t="s">
        <v>94</v>
      </c>
      <c r="C252" s="17" t="s">
        <v>630</v>
      </c>
      <c r="D252" s="17">
        <v>8</v>
      </c>
      <c r="E252" s="17" t="s">
        <v>706</v>
      </c>
      <c r="F252" s="17" t="s">
        <v>441</v>
      </c>
      <c r="G252" s="17" t="s">
        <v>698</v>
      </c>
      <c r="H252" s="17" t="s">
        <v>437</v>
      </c>
      <c r="I252" s="42"/>
    </row>
    <row r="253" spans="1:9" s="16" customFormat="1" x14ac:dyDescent="0.3">
      <c r="A253" s="17" t="s">
        <v>1433</v>
      </c>
      <c r="B253" s="17" t="s">
        <v>94</v>
      </c>
      <c r="C253" s="11" t="s">
        <v>595</v>
      </c>
      <c r="D253" s="11">
        <v>14.85</v>
      </c>
      <c r="E253" s="17" t="s">
        <v>706</v>
      </c>
      <c r="F253" s="17" t="s">
        <v>441</v>
      </c>
      <c r="G253" s="17" t="s">
        <v>440</v>
      </c>
      <c r="H253" s="17" t="s">
        <v>437</v>
      </c>
      <c r="I253" s="42"/>
    </row>
    <row r="254" spans="1:9" s="16" customFormat="1" x14ac:dyDescent="0.3">
      <c r="A254" s="17" t="s">
        <v>1433</v>
      </c>
      <c r="B254" s="17" t="s">
        <v>94</v>
      </c>
      <c r="C254" s="11" t="s">
        <v>489</v>
      </c>
      <c r="D254" s="11">
        <v>11.4</v>
      </c>
      <c r="E254" s="11" t="s">
        <v>706</v>
      </c>
      <c r="F254" s="17" t="s">
        <v>441</v>
      </c>
      <c r="G254" s="17" t="s">
        <v>440</v>
      </c>
      <c r="H254" s="17" t="s">
        <v>437</v>
      </c>
      <c r="I254" s="42"/>
    </row>
    <row r="255" spans="1:9" s="16" customFormat="1" x14ac:dyDescent="0.3">
      <c r="A255" s="17" t="s">
        <v>1433</v>
      </c>
      <c r="B255" s="17" t="s">
        <v>94</v>
      </c>
      <c r="C255" s="11" t="s">
        <v>54</v>
      </c>
      <c r="D255" s="11">
        <v>4.5999999999999996</v>
      </c>
      <c r="E255" s="11" t="s">
        <v>416</v>
      </c>
      <c r="F255" s="17" t="s">
        <v>436</v>
      </c>
      <c r="G255" s="17" t="s">
        <v>436</v>
      </c>
      <c r="H255" s="17" t="s">
        <v>437</v>
      </c>
      <c r="I255" s="42"/>
    </row>
    <row r="256" spans="1:9" s="16" customFormat="1" x14ac:dyDescent="0.3">
      <c r="A256" s="17" t="s">
        <v>1433</v>
      </c>
      <c r="B256" s="17" t="s">
        <v>94</v>
      </c>
      <c r="C256" s="17" t="s">
        <v>4</v>
      </c>
      <c r="D256" s="17">
        <v>14.8</v>
      </c>
      <c r="E256" s="17" t="s">
        <v>706</v>
      </c>
      <c r="F256" s="17" t="s">
        <v>441</v>
      </c>
      <c r="G256" s="17" t="s">
        <v>440</v>
      </c>
      <c r="H256" s="17" t="s">
        <v>437</v>
      </c>
      <c r="I256" s="42"/>
    </row>
    <row r="257" spans="1:9" s="16" customFormat="1" x14ac:dyDescent="0.3">
      <c r="A257" s="17" t="s">
        <v>1433</v>
      </c>
      <c r="B257" s="17" t="s">
        <v>94</v>
      </c>
      <c r="C257" s="17" t="s">
        <v>4</v>
      </c>
      <c r="D257" s="17">
        <v>16</v>
      </c>
      <c r="E257" s="17" t="s">
        <v>706</v>
      </c>
      <c r="F257" s="17" t="s">
        <v>441</v>
      </c>
      <c r="G257" s="17" t="s">
        <v>440</v>
      </c>
      <c r="H257" s="17" t="s">
        <v>437</v>
      </c>
      <c r="I257" s="42"/>
    </row>
    <row r="258" spans="1:9" s="16" customFormat="1" x14ac:dyDescent="0.3">
      <c r="A258" s="17" t="s">
        <v>1433</v>
      </c>
      <c r="B258" s="17" t="s">
        <v>94</v>
      </c>
      <c r="C258" s="17" t="s">
        <v>4</v>
      </c>
      <c r="D258" s="17">
        <v>16</v>
      </c>
      <c r="E258" s="17" t="s">
        <v>706</v>
      </c>
      <c r="F258" s="17" t="s">
        <v>441</v>
      </c>
      <c r="G258" s="17" t="s">
        <v>440</v>
      </c>
      <c r="H258" s="17" t="s">
        <v>437</v>
      </c>
      <c r="I258" s="42"/>
    </row>
    <row r="259" spans="1:9" s="16" customFormat="1" x14ac:dyDescent="0.3">
      <c r="A259" s="17" t="s">
        <v>1433</v>
      </c>
      <c r="B259" s="17" t="s">
        <v>94</v>
      </c>
      <c r="C259" s="17" t="s">
        <v>56</v>
      </c>
      <c r="D259" s="17">
        <v>18.899999999999999</v>
      </c>
      <c r="E259" s="17" t="s">
        <v>706</v>
      </c>
      <c r="F259" s="17" t="s">
        <v>441</v>
      </c>
      <c r="G259" s="17" t="s">
        <v>440</v>
      </c>
      <c r="H259" s="17" t="s">
        <v>437</v>
      </c>
      <c r="I259" s="42"/>
    </row>
    <row r="260" spans="1:9" s="16" customFormat="1" x14ac:dyDescent="0.3">
      <c r="A260" s="17" t="s">
        <v>1433</v>
      </c>
      <c r="B260" s="17" t="s">
        <v>94</v>
      </c>
      <c r="C260" s="17" t="s">
        <v>84</v>
      </c>
      <c r="D260" s="17">
        <v>12.3</v>
      </c>
      <c r="E260" s="17" t="s">
        <v>706</v>
      </c>
      <c r="F260" s="17" t="s">
        <v>441</v>
      </c>
      <c r="G260" s="17" t="s">
        <v>440</v>
      </c>
      <c r="H260" s="17" t="s">
        <v>437</v>
      </c>
      <c r="I260" s="42"/>
    </row>
    <row r="261" spans="1:9" s="16" customFormat="1" x14ac:dyDescent="0.3">
      <c r="A261" s="17" t="s">
        <v>1433</v>
      </c>
      <c r="B261" s="17" t="s">
        <v>94</v>
      </c>
      <c r="C261" s="17" t="s">
        <v>52</v>
      </c>
      <c r="D261" s="17">
        <v>16.5</v>
      </c>
      <c r="E261" s="17" t="s">
        <v>708</v>
      </c>
      <c r="F261" s="17" t="s">
        <v>697</v>
      </c>
      <c r="G261" s="17" t="s">
        <v>697</v>
      </c>
      <c r="H261" s="17" t="s">
        <v>437</v>
      </c>
      <c r="I261" s="42"/>
    </row>
    <row r="262" spans="1:9" s="16" customFormat="1" x14ac:dyDescent="0.3">
      <c r="A262" s="17" t="s">
        <v>1433</v>
      </c>
      <c r="B262" s="17" t="s">
        <v>94</v>
      </c>
      <c r="C262" s="17" t="s">
        <v>95</v>
      </c>
      <c r="D262" s="17">
        <v>12.3</v>
      </c>
      <c r="E262" s="17" t="s">
        <v>728</v>
      </c>
      <c r="F262" s="16" t="s">
        <v>436</v>
      </c>
      <c r="G262" s="16" t="s">
        <v>436</v>
      </c>
      <c r="H262" s="17" t="s">
        <v>437</v>
      </c>
      <c r="I262" s="43" t="s">
        <v>1135</v>
      </c>
    </row>
    <row r="263" spans="1:9" s="16" customFormat="1" x14ac:dyDescent="0.3">
      <c r="A263" s="17" t="s">
        <v>1433</v>
      </c>
      <c r="B263" s="17" t="s">
        <v>94</v>
      </c>
      <c r="C263" s="17" t="s">
        <v>425</v>
      </c>
      <c r="D263" s="17">
        <v>68.55</v>
      </c>
      <c r="E263" s="17" t="s">
        <v>705</v>
      </c>
      <c r="F263" s="16" t="s">
        <v>436</v>
      </c>
      <c r="G263" s="17" t="s">
        <v>698</v>
      </c>
      <c r="H263" s="17" t="s">
        <v>437</v>
      </c>
      <c r="I263" s="42"/>
    </row>
    <row r="264" spans="1:9" s="16" customFormat="1" x14ac:dyDescent="0.3">
      <c r="A264" s="17" t="s">
        <v>1433</v>
      </c>
      <c r="B264" s="17" t="s">
        <v>94</v>
      </c>
      <c r="C264" s="17" t="s">
        <v>490</v>
      </c>
      <c r="D264" s="17">
        <v>3.8</v>
      </c>
      <c r="E264" s="17" t="s">
        <v>415</v>
      </c>
      <c r="F264" s="11" t="s">
        <v>438</v>
      </c>
      <c r="G264" s="11" t="s">
        <v>438</v>
      </c>
      <c r="H264" s="11" t="s">
        <v>437</v>
      </c>
      <c r="I264" s="48"/>
    </row>
    <row r="265" spans="1:9" s="16" customFormat="1" x14ac:dyDescent="0.3">
      <c r="A265" s="11" t="s">
        <v>1433</v>
      </c>
      <c r="B265" s="11" t="s">
        <v>94</v>
      </c>
      <c r="C265" s="11" t="s">
        <v>1346</v>
      </c>
      <c r="D265" s="11">
        <v>10.34</v>
      </c>
      <c r="E265" s="11" t="s">
        <v>267</v>
      </c>
      <c r="F265" s="11" t="s">
        <v>697</v>
      </c>
      <c r="G265" s="11" t="s">
        <v>697</v>
      </c>
      <c r="H265" s="11" t="s">
        <v>437</v>
      </c>
      <c r="I265" s="47" t="s">
        <v>1393</v>
      </c>
    </row>
    <row r="266" spans="1:9" s="16" customFormat="1" x14ac:dyDescent="0.3">
      <c r="A266" s="17" t="s">
        <v>1433</v>
      </c>
      <c r="B266" s="17" t="s">
        <v>94</v>
      </c>
      <c r="C266" s="17" t="s">
        <v>491</v>
      </c>
      <c r="D266" s="17">
        <v>26.8</v>
      </c>
      <c r="E266" s="17" t="s">
        <v>415</v>
      </c>
      <c r="F266" s="11" t="s">
        <v>438</v>
      </c>
      <c r="G266" s="11" t="s">
        <v>438</v>
      </c>
      <c r="H266" s="11" t="s">
        <v>437</v>
      </c>
      <c r="I266" s="48"/>
    </row>
    <row r="267" spans="1:9" s="16" customFormat="1" x14ac:dyDescent="0.3">
      <c r="A267" s="11" t="s">
        <v>1433</v>
      </c>
      <c r="B267" s="11" t="s">
        <v>94</v>
      </c>
      <c r="C267" s="11" t="s">
        <v>1163</v>
      </c>
      <c r="D267" s="11">
        <f>15.2-6</f>
        <v>9.1999999999999993</v>
      </c>
      <c r="E267" s="11" t="s">
        <v>267</v>
      </c>
      <c r="F267" s="11" t="s">
        <v>697</v>
      </c>
      <c r="G267" s="11" t="s">
        <v>697</v>
      </c>
      <c r="H267" s="11" t="s">
        <v>437</v>
      </c>
      <c r="I267" s="48"/>
    </row>
    <row r="268" spans="1:9" s="16" customFormat="1" x14ac:dyDescent="0.3">
      <c r="A268" s="11" t="s">
        <v>1433</v>
      </c>
      <c r="B268" s="11" t="s">
        <v>94</v>
      </c>
      <c r="C268" s="11" t="s">
        <v>1165</v>
      </c>
      <c r="D268" s="11">
        <v>6</v>
      </c>
      <c r="E268" s="11" t="s">
        <v>416</v>
      </c>
      <c r="F268" s="11" t="s">
        <v>436</v>
      </c>
      <c r="G268" s="11" t="s">
        <v>436</v>
      </c>
      <c r="H268" s="11" t="s">
        <v>437</v>
      </c>
      <c r="I268" s="48"/>
    </row>
    <row r="269" spans="1:9" s="16" customFormat="1" x14ac:dyDescent="0.3">
      <c r="A269" s="11" t="s">
        <v>1433</v>
      </c>
      <c r="B269" s="11" t="s">
        <v>94</v>
      </c>
      <c r="C269" s="11" t="s">
        <v>1164</v>
      </c>
      <c r="D269" s="11">
        <f>26.2-8</f>
        <v>18.2</v>
      </c>
      <c r="E269" s="11" t="s">
        <v>267</v>
      </c>
      <c r="F269" s="11" t="s">
        <v>697</v>
      </c>
      <c r="G269" s="11" t="s">
        <v>697</v>
      </c>
      <c r="H269" s="11" t="s">
        <v>437</v>
      </c>
      <c r="I269" s="48"/>
    </row>
    <row r="270" spans="1:9" s="16" customFormat="1" x14ac:dyDescent="0.3">
      <c r="A270" s="11" t="s">
        <v>1433</v>
      </c>
      <c r="B270" s="11" t="s">
        <v>94</v>
      </c>
      <c r="C270" s="11" t="s">
        <v>1166</v>
      </c>
      <c r="D270" s="11">
        <v>8</v>
      </c>
      <c r="E270" s="11" t="s">
        <v>416</v>
      </c>
      <c r="F270" s="11" t="s">
        <v>436</v>
      </c>
      <c r="G270" s="11" t="s">
        <v>436</v>
      </c>
      <c r="H270" s="11" t="s">
        <v>437</v>
      </c>
      <c r="I270" s="47"/>
    </row>
    <row r="271" spans="1:9" s="16" customFormat="1" x14ac:dyDescent="0.3">
      <c r="A271" s="17" t="s">
        <v>1433</v>
      </c>
      <c r="B271" s="17" t="s">
        <v>94</v>
      </c>
      <c r="C271" s="17" t="s">
        <v>65</v>
      </c>
      <c r="D271" s="17">
        <v>15.2</v>
      </c>
      <c r="E271" s="17" t="s">
        <v>747</v>
      </c>
      <c r="F271" s="17" t="s">
        <v>436</v>
      </c>
      <c r="G271" s="17" t="s">
        <v>436</v>
      </c>
      <c r="H271" s="17" t="s">
        <v>437</v>
      </c>
      <c r="I271" s="42"/>
    </row>
    <row r="272" spans="1:9" s="16" customFormat="1" x14ac:dyDescent="0.3">
      <c r="A272" s="17" t="s">
        <v>1433</v>
      </c>
      <c r="B272" s="17" t="s">
        <v>94</v>
      </c>
      <c r="C272" s="17" t="s">
        <v>65</v>
      </c>
      <c r="D272" s="17">
        <v>14.25</v>
      </c>
      <c r="E272" s="17" t="s">
        <v>747</v>
      </c>
      <c r="F272" s="17" t="s">
        <v>436</v>
      </c>
      <c r="G272" s="17" t="s">
        <v>436</v>
      </c>
      <c r="H272" s="17" t="s">
        <v>437</v>
      </c>
      <c r="I272" s="42"/>
    </row>
    <row r="273" spans="1:9" s="16" customFormat="1" x14ac:dyDescent="0.3">
      <c r="A273" s="17" t="s">
        <v>1433</v>
      </c>
      <c r="B273" s="17" t="s">
        <v>94</v>
      </c>
      <c r="C273" s="17" t="s">
        <v>96</v>
      </c>
      <c r="D273" s="17">
        <v>17.3</v>
      </c>
      <c r="E273" s="17" t="s">
        <v>712</v>
      </c>
      <c r="F273" s="17" t="s">
        <v>436</v>
      </c>
      <c r="G273" s="17" t="s">
        <v>436</v>
      </c>
      <c r="H273" s="17" t="s">
        <v>437</v>
      </c>
      <c r="I273" s="48" t="s">
        <v>1301</v>
      </c>
    </row>
    <row r="274" spans="1:9" s="16" customFormat="1" x14ac:dyDescent="0.3">
      <c r="A274" s="17" t="s">
        <v>1433</v>
      </c>
      <c r="B274" s="17" t="s">
        <v>94</v>
      </c>
      <c r="C274" s="17" t="s">
        <v>85</v>
      </c>
      <c r="D274" s="17">
        <v>19</v>
      </c>
      <c r="E274" s="17" t="s">
        <v>706</v>
      </c>
      <c r="F274" s="17" t="s">
        <v>441</v>
      </c>
      <c r="G274" s="17" t="s">
        <v>440</v>
      </c>
      <c r="H274" s="17" t="s">
        <v>437</v>
      </c>
      <c r="I274" s="42"/>
    </row>
    <row r="275" spans="1:9" s="14" customFormat="1" x14ac:dyDescent="0.3">
      <c r="A275" s="17" t="s">
        <v>1433</v>
      </c>
      <c r="B275" s="17" t="s">
        <v>94</v>
      </c>
      <c r="C275" s="17" t="s">
        <v>492</v>
      </c>
      <c r="D275" s="17">
        <v>30.3</v>
      </c>
      <c r="E275" s="17" t="s">
        <v>706</v>
      </c>
      <c r="F275" s="17" t="s">
        <v>441</v>
      </c>
      <c r="G275" s="17" t="s">
        <v>698</v>
      </c>
      <c r="H275" s="17" t="s">
        <v>437</v>
      </c>
      <c r="I275" s="42"/>
    </row>
    <row r="276" spans="1:9" x14ac:dyDescent="0.3">
      <c r="A276" s="17" t="s">
        <v>1433</v>
      </c>
      <c r="B276" s="17" t="s">
        <v>94</v>
      </c>
      <c r="C276" s="17" t="s">
        <v>493</v>
      </c>
      <c r="D276" s="17">
        <v>17.3</v>
      </c>
      <c r="E276" s="17" t="s">
        <v>705</v>
      </c>
      <c r="F276" s="16" t="s">
        <v>436</v>
      </c>
      <c r="G276" s="17" t="s">
        <v>698</v>
      </c>
      <c r="H276" s="17" t="s">
        <v>437</v>
      </c>
      <c r="I276" s="42"/>
    </row>
    <row r="277" spans="1:9" x14ac:dyDescent="0.3">
      <c r="A277" s="17" t="s">
        <v>1433</v>
      </c>
      <c r="B277" s="17" t="s">
        <v>94</v>
      </c>
      <c r="C277" s="17" t="s">
        <v>494</v>
      </c>
      <c r="D277" s="17">
        <v>10.199999999999999</v>
      </c>
      <c r="E277" s="17" t="s">
        <v>706</v>
      </c>
      <c r="F277" s="17" t="s">
        <v>441</v>
      </c>
      <c r="G277" s="17" t="s">
        <v>698</v>
      </c>
      <c r="H277" s="17" t="s">
        <v>437</v>
      </c>
      <c r="I277" s="42"/>
    </row>
    <row r="278" spans="1:9" x14ac:dyDescent="0.3">
      <c r="A278" s="17" t="s">
        <v>1433</v>
      </c>
      <c r="B278" s="17" t="s">
        <v>94</v>
      </c>
      <c r="C278" s="17" t="s">
        <v>496</v>
      </c>
      <c r="D278" s="17">
        <v>14.5</v>
      </c>
      <c r="E278" s="17" t="s">
        <v>706</v>
      </c>
      <c r="F278" s="17" t="s">
        <v>441</v>
      </c>
      <c r="G278" s="17" t="s">
        <v>698</v>
      </c>
      <c r="H278" s="17" t="s">
        <v>437</v>
      </c>
      <c r="I278" s="42"/>
    </row>
    <row r="279" spans="1:9" x14ac:dyDescent="0.3">
      <c r="A279" s="17" t="s">
        <v>1433</v>
      </c>
      <c r="B279" s="17" t="s">
        <v>94</v>
      </c>
      <c r="C279" s="17" t="s">
        <v>191</v>
      </c>
      <c r="D279" s="17">
        <v>5.15</v>
      </c>
      <c r="E279" s="17" t="s">
        <v>706</v>
      </c>
      <c r="F279" s="17" t="s">
        <v>441</v>
      </c>
      <c r="G279" s="17" t="s">
        <v>698</v>
      </c>
      <c r="H279" s="17" t="s">
        <v>437</v>
      </c>
      <c r="I279" s="42"/>
    </row>
    <row r="280" spans="1:9" x14ac:dyDescent="0.3">
      <c r="A280" s="17" t="s">
        <v>1433</v>
      </c>
      <c r="B280" s="17" t="s">
        <v>94</v>
      </c>
      <c r="C280" s="17" t="s">
        <v>495</v>
      </c>
      <c r="D280" s="17">
        <v>7.2</v>
      </c>
      <c r="E280" s="17" t="s">
        <v>978</v>
      </c>
      <c r="F280" s="17" t="s">
        <v>441</v>
      </c>
      <c r="G280" s="17" t="s">
        <v>698</v>
      </c>
      <c r="H280" s="17" t="s">
        <v>437</v>
      </c>
      <c r="I280" s="42"/>
    </row>
    <row r="281" spans="1:9" x14ac:dyDescent="0.3">
      <c r="A281" s="17" t="s">
        <v>1433</v>
      </c>
      <c r="B281" s="17" t="s">
        <v>94</v>
      </c>
      <c r="C281" s="17" t="s">
        <v>497</v>
      </c>
      <c r="D281" s="17">
        <v>12.5</v>
      </c>
      <c r="E281" s="17" t="s">
        <v>706</v>
      </c>
      <c r="F281" s="17" t="s">
        <v>441</v>
      </c>
      <c r="G281" s="17" t="s">
        <v>698</v>
      </c>
      <c r="H281" s="17" t="s">
        <v>437</v>
      </c>
      <c r="I281" s="48"/>
    </row>
    <row r="282" spans="1:9" x14ac:dyDescent="0.3">
      <c r="A282" s="17" t="s">
        <v>1433</v>
      </c>
      <c r="B282" s="17" t="s">
        <v>94</v>
      </c>
      <c r="C282" s="17" t="s">
        <v>498</v>
      </c>
      <c r="D282" s="17">
        <v>20.85</v>
      </c>
      <c r="E282" s="17" t="s">
        <v>706</v>
      </c>
      <c r="F282" s="17" t="s">
        <v>441</v>
      </c>
      <c r="G282" s="17" t="s">
        <v>440</v>
      </c>
      <c r="H282" s="17" t="s">
        <v>437</v>
      </c>
      <c r="I282" s="42"/>
    </row>
    <row r="283" spans="1:9" x14ac:dyDescent="0.3">
      <c r="A283" s="17" t="s">
        <v>1433</v>
      </c>
      <c r="B283" s="17" t="s">
        <v>94</v>
      </c>
      <c r="C283" s="17" t="s">
        <v>141</v>
      </c>
      <c r="D283" s="17">
        <v>393</v>
      </c>
      <c r="E283" s="17" t="s">
        <v>705</v>
      </c>
      <c r="F283" s="16" t="s">
        <v>436</v>
      </c>
      <c r="G283" s="17" t="s">
        <v>698</v>
      </c>
      <c r="H283" s="17" t="s">
        <v>437</v>
      </c>
      <c r="I283" s="42"/>
    </row>
    <row r="284" spans="1:9" x14ac:dyDescent="0.3">
      <c r="A284" s="17" t="s">
        <v>1433</v>
      </c>
      <c r="B284" s="17" t="s">
        <v>94</v>
      </c>
      <c r="C284" s="11" t="s">
        <v>453</v>
      </c>
      <c r="D284" s="11">
        <v>17.850000000000001</v>
      </c>
      <c r="E284" s="11" t="s">
        <v>1014</v>
      </c>
      <c r="F284" s="16" t="s">
        <v>436</v>
      </c>
      <c r="G284" s="17" t="s">
        <v>698</v>
      </c>
      <c r="H284" s="17" t="s">
        <v>437</v>
      </c>
      <c r="I284" s="42"/>
    </row>
    <row r="285" spans="1:9" x14ac:dyDescent="0.3">
      <c r="A285" s="16" t="s">
        <v>1430</v>
      </c>
      <c r="B285" s="16" t="s">
        <v>208</v>
      </c>
      <c r="C285" s="16" t="s">
        <v>592</v>
      </c>
      <c r="D285" s="16">
        <v>311.14999999999998</v>
      </c>
      <c r="E285" s="17" t="s">
        <v>705</v>
      </c>
      <c r="F285" s="17" t="s">
        <v>697</v>
      </c>
      <c r="G285" s="17" t="s">
        <v>698</v>
      </c>
      <c r="H285" s="17" t="s">
        <v>444</v>
      </c>
      <c r="I285" s="43"/>
    </row>
    <row r="286" spans="1:9" s="16" customFormat="1" x14ac:dyDescent="0.3">
      <c r="A286" s="16" t="s">
        <v>1430</v>
      </c>
      <c r="B286" s="16" t="s">
        <v>208</v>
      </c>
      <c r="C286" s="16" t="s">
        <v>525</v>
      </c>
      <c r="D286" s="16">
        <v>9.8000000000000007</v>
      </c>
      <c r="E286" s="17" t="s">
        <v>706</v>
      </c>
      <c r="F286" s="17" t="s">
        <v>441</v>
      </c>
      <c r="G286" s="17" t="s">
        <v>440</v>
      </c>
      <c r="H286" s="17" t="s">
        <v>444</v>
      </c>
      <c r="I286" s="43"/>
    </row>
    <row r="287" spans="1:9" s="16" customFormat="1" x14ac:dyDescent="0.3">
      <c r="A287" s="16" t="s">
        <v>1430</v>
      </c>
      <c r="B287" s="16" t="s">
        <v>208</v>
      </c>
      <c r="C287" s="16" t="s">
        <v>526</v>
      </c>
      <c r="D287" s="16">
        <v>13</v>
      </c>
      <c r="E287" s="17" t="s">
        <v>728</v>
      </c>
      <c r="F287" s="17" t="s">
        <v>697</v>
      </c>
      <c r="G287" s="17" t="s">
        <v>697</v>
      </c>
      <c r="H287" s="17" t="s">
        <v>444</v>
      </c>
      <c r="I287" s="43" t="s">
        <v>1135</v>
      </c>
    </row>
    <row r="288" spans="1:9" s="16" customFormat="1" x14ac:dyDescent="0.3">
      <c r="A288" s="16" t="s">
        <v>1430</v>
      </c>
      <c r="B288" s="16" t="s">
        <v>208</v>
      </c>
      <c r="C288" s="16" t="s">
        <v>17</v>
      </c>
      <c r="D288" s="16">
        <v>14.25</v>
      </c>
      <c r="E288" s="17" t="s">
        <v>706</v>
      </c>
      <c r="F288" s="17" t="s">
        <v>441</v>
      </c>
      <c r="G288" s="17" t="s">
        <v>440</v>
      </c>
      <c r="H288" s="17" t="s">
        <v>444</v>
      </c>
      <c r="I288" s="43"/>
    </row>
    <row r="289" spans="1:9" s="16" customFormat="1" x14ac:dyDescent="0.3">
      <c r="A289" s="16" t="s">
        <v>1430</v>
      </c>
      <c r="B289" s="16" t="s">
        <v>208</v>
      </c>
      <c r="C289" s="16" t="s">
        <v>527</v>
      </c>
      <c r="D289" s="16">
        <v>12.25</v>
      </c>
      <c r="E289" s="17" t="s">
        <v>728</v>
      </c>
      <c r="F289" s="17" t="s">
        <v>697</v>
      </c>
      <c r="G289" s="17" t="s">
        <v>697</v>
      </c>
      <c r="H289" s="17" t="s">
        <v>444</v>
      </c>
      <c r="I289" s="43"/>
    </row>
    <row r="290" spans="1:9" s="16" customFormat="1" x14ac:dyDescent="0.3">
      <c r="A290" s="16" t="s">
        <v>1430</v>
      </c>
      <c r="B290" s="16" t="s">
        <v>208</v>
      </c>
      <c r="C290" s="16" t="s">
        <v>2</v>
      </c>
      <c r="D290" s="16">
        <v>2</v>
      </c>
      <c r="E290" s="16" t="s">
        <v>705</v>
      </c>
      <c r="F290" s="17" t="s">
        <v>697</v>
      </c>
      <c r="G290" s="17" t="s">
        <v>698</v>
      </c>
      <c r="H290" s="17" t="s">
        <v>444</v>
      </c>
      <c r="I290" s="43"/>
    </row>
    <row r="291" spans="1:9" s="16" customFormat="1" x14ac:dyDescent="0.3">
      <c r="A291" s="16" t="s">
        <v>1430</v>
      </c>
      <c r="B291" s="16" t="s">
        <v>208</v>
      </c>
      <c r="C291" s="16" t="s">
        <v>529</v>
      </c>
      <c r="D291" s="16">
        <v>15.4</v>
      </c>
      <c r="E291" s="16" t="s">
        <v>706</v>
      </c>
      <c r="F291" s="17" t="s">
        <v>441</v>
      </c>
      <c r="G291" s="17" t="s">
        <v>440</v>
      </c>
      <c r="H291" s="17" t="s">
        <v>444</v>
      </c>
      <c r="I291" s="43"/>
    </row>
    <row r="292" spans="1:9" s="16" customFormat="1" x14ac:dyDescent="0.3">
      <c r="A292" s="16" t="s">
        <v>1430</v>
      </c>
      <c r="B292" s="16" t="s">
        <v>208</v>
      </c>
      <c r="C292" s="16" t="s">
        <v>528</v>
      </c>
      <c r="D292" s="16">
        <v>12.6</v>
      </c>
      <c r="E292" s="17" t="s">
        <v>708</v>
      </c>
      <c r="F292" s="17" t="s">
        <v>697</v>
      </c>
      <c r="G292" s="17" t="s">
        <v>697</v>
      </c>
      <c r="H292" s="17" t="s">
        <v>444</v>
      </c>
      <c r="I292" s="43"/>
    </row>
    <row r="293" spans="1:9" s="16" customFormat="1" x14ac:dyDescent="0.3">
      <c r="A293" s="16" t="s">
        <v>1430</v>
      </c>
      <c r="B293" s="16" t="s">
        <v>208</v>
      </c>
      <c r="C293" s="16" t="s">
        <v>530</v>
      </c>
      <c r="D293" s="16">
        <v>22.1</v>
      </c>
      <c r="E293" s="17" t="s">
        <v>728</v>
      </c>
      <c r="F293" s="17" t="s">
        <v>697</v>
      </c>
      <c r="G293" s="17" t="s">
        <v>697</v>
      </c>
      <c r="H293" s="17" t="s">
        <v>444</v>
      </c>
      <c r="I293" s="43"/>
    </row>
    <row r="294" spans="1:9" s="16" customFormat="1" x14ac:dyDescent="0.3">
      <c r="A294" s="16" t="s">
        <v>1430</v>
      </c>
      <c r="B294" s="16" t="s">
        <v>208</v>
      </c>
      <c r="C294" s="16" t="s">
        <v>531</v>
      </c>
      <c r="D294" s="16">
        <v>13.6</v>
      </c>
      <c r="E294" s="16" t="s">
        <v>706</v>
      </c>
      <c r="F294" s="17" t="s">
        <v>441</v>
      </c>
      <c r="G294" s="17" t="s">
        <v>440</v>
      </c>
      <c r="H294" s="17" t="s">
        <v>444</v>
      </c>
      <c r="I294" s="43"/>
    </row>
    <row r="295" spans="1:9" s="16" customFormat="1" x14ac:dyDescent="0.3">
      <c r="A295" s="16" t="s">
        <v>1430</v>
      </c>
      <c r="B295" s="16" t="s">
        <v>208</v>
      </c>
      <c r="C295" s="16" t="s">
        <v>480</v>
      </c>
      <c r="D295" s="16">
        <v>5.5</v>
      </c>
      <c r="E295" s="17" t="s">
        <v>415</v>
      </c>
      <c r="F295" s="17" t="s">
        <v>745</v>
      </c>
      <c r="G295" s="17" t="s">
        <v>745</v>
      </c>
      <c r="H295" s="17" t="s">
        <v>444</v>
      </c>
      <c r="I295" s="43"/>
    </row>
    <row r="296" spans="1:9" s="16" customFormat="1" x14ac:dyDescent="0.3">
      <c r="A296" s="16" t="s">
        <v>1430</v>
      </c>
      <c r="B296" s="16" t="s">
        <v>208</v>
      </c>
      <c r="C296" s="16" t="s">
        <v>313</v>
      </c>
      <c r="D296" s="16">
        <v>9.5</v>
      </c>
      <c r="E296" s="11" t="s">
        <v>416</v>
      </c>
      <c r="F296" s="17" t="s">
        <v>697</v>
      </c>
      <c r="G296" s="17" t="s">
        <v>697</v>
      </c>
      <c r="H296" s="17" t="s">
        <v>444</v>
      </c>
      <c r="I296" s="43"/>
    </row>
    <row r="297" spans="1:9" s="16" customFormat="1" x14ac:dyDescent="0.3">
      <c r="A297" s="16" t="s">
        <v>1430</v>
      </c>
      <c r="B297" s="16" t="s">
        <v>208</v>
      </c>
      <c r="C297" s="16" t="s">
        <v>532</v>
      </c>
      <c r="D297" s="16">
        <v>18</v>
      </c>
      <c r="E297" s="16" t="s">
        <v>706</v>
      </c>
      <c r="F297" s="17" t="s">
        <v>441</v>
      </c>
      <c r="G297" s="17" t="s">
        <v>440</v>
      </c>
      <c r="H297" s="17" t="s">
        <v>444</v>
      </c>
      <c r="I297" s="43"/>
    </row>
    <row r="298" spans="1:9" s="16" customFormat="1" x14ac:dyDescent="0.3">
      <c r="A298" s="16" t="s">
        <v>1430</v>
      </c>
      <c r="B298" s="16" t="s">
        <v>208</v>
      </c>
      <c r="C298" s="16" t="s">
        <v>17</v>
      </c>
      <c r="D298" s="16">
        <v>12.5</v>
      </c>
      <c r="E298" s="17" t="s">
        <v>706</v>
      </c>
      <c r="F298" s="17" t="s">
        <v>441</v>
      </c>
      <c r="G298" s="17" t="s">
        <v>440</v>
      </c>
      <c r="H298" s="17" t="s">
        <v>444</v>
      </c>
      <c r="I298" s="43"/>
    </row>
    <row r="299" spans="1:9" s="16" customFormat="1" x14ac:dyDescent="0.3">
      <c r="A299" s="16" t="s">
        <v>1430</v>
      </c>
      <c r="B299" s="16" t="s">
        <v>208</v>
      </c>
      <c r="C299" s="16" t="s">
        <v>17</v>
      </c>
      <c r="D299" s="16">
        <v>12.95</v>
      </c>
      <c r="E299" s="17" t="s">
        <v>706</v>
      </c>
      <c r="F299" s="17" t="s">
        <v>441</v>
      </c>
      <c r="G299" s="17" t="s">
        <v>440</v>
      </c>
      <c r="H299" s="17" t="s">
        <v>444</v>
      </c>
      <c r="I299" s="43"/>
    </row>
    <row r="300" spans="1:9" s="16" customFormat="1" x14ac:dyDescent="0.3">
      <c r="A300" s="16" t="s">
        <v>1430</v>
      </c>
      <c r="B300" s="16" t="s">
        <v>208</v>
      </c>
      <c r="C300" s="16" t="s">
        <v>533</v>
      </c>
      <c r="D300" s="16">
        <v>14.95</v>
      </c>
      <c r="E300" s="17" t="s">
        <v>708</v>
      </c>
      <c r="F300" s="17" t="s">
        <v>697</v>
      </c>
      <c r="G300" s="17" t="s">
        <v>697</v>
      </c>
      <c r="H300" s="17" t="s">
        <v>444</v>
      </c>
      <c r="I300" s="43"/>
    </row>
    <row r="301" spans="1:9" s="16" customFormat="1" x14ac:dyDescent="0.3">
      <c r="A301" s="16" t="s">
        <v>1430</v>
      </c>
      <c r="B301" s="16" t="s">
        <v>208</v>
      </c>
      <c r="C301" s="16" t="s">
        <v>534</v>
      </c>
      <c r="D301" s="16">
        <v>18</v>
      </c>
      <c r="E301" s="17" t="s">
        <v>978</v>
      </c>
      <c r="F301" s="17" t="s">
        <v>441</v>
      </c>
      <c r="G301" s="17" t="s">
        <v>440</v>
      </c>
      <c r="H301" s="17" t="s">
        <v>444</v>
      </c>
      <c r="I301" s="43"/>
    </row>
    <row r="302" spans="1:9" s="16" customFormat="1" x14ac:dyDescent="0.3">
      <c r="A302" s="16" t="s">
        <v>1430</v>
      </c>
      <c r="B302" s="16" t="s">
        <v>208</v>
      </c>
      <c r="C302" s="16" t="s">
        <v>380</v>
      </c>
      <c r="D302" s="16">
        <v>17.850000000000001</v>
      </c>
      <c r="E302" s="17" t="s">
        <v>978</v>
      </c>
      <c r="F302" s="17" t="s">
        <v>441</v>
      </c>
      <c r="G302" s="17" t="s">
        <v>698</v>
      </c>
      <c r="H302" s="17" t="s">
        <v>444</v>
      </c>
      <c r="I302" s="43"/>
    </row>
    <row r="303" spans="1:9" s="16" customFormat="1" x14ac:dyDescent="0.3">
      <c r="A303" s="16" t="s">
        <v>1430</v>
      </c>
      <c r="B303" s="16" t="s">
        <v>208</v>
      </c>
      <c r="C303" s="16" t="s">
        <v>379</v>
      </c>
      <c r="D303" s="16">
        <v>10.7</v>
      </c>
      <c r="E303" s="17" t="s">
        <v>706</v>
      </c>
      <c r="F303" s="17" t="s">
        <v>441</v>
      </c>
      <c r="G303" s="17" t="s">
        <v>440</v>
      </c>
      <c r="H303" s="17" t="s">
        <v>444</v>
      </c>
      <c r="I303" s="43"/>
    </row>
    <row r="304" spans="1:9" s="16" customFormat="1" x14ac:dyDescent="0.3">
      <c r="A304" s="13" t="s">
        <v>1430</v>
      </c>
      <c r="B304" s="13" t="s">
        <v>208</v>
      </c>
      <c r="C304" s="13" t="s">
        <v>1154</v>
      </c>
      <c r="D304" s="13">
        <v>9.15</v>
      </c>
      <c r="E304" s="13" t="s">
        <v>267</v>
      </c>
      <c r="F304" s="11" t="s">
        <v>697</v>
      </c>
      <c r="G304" s="11" t="s">
        <v>697</v>
      </c>
      <c r="H304" s="11" t="s">
        <v>444</v>
      </c>
      <c r="I304" s="43"/>
    </row>
    <row r="305" spans="1:9" s="16" customFormat="1" x14ac:dyDescent="0.3">
      <c r="A305" s="16" t="s">
        <v>1430</v>
      </c>
      <c r="B305" s="16" t="s">
        <v>208</v>
      </c>
      <c r="C305" s="16" t="s">
        <v>579</v>
      </c>
      <c r="D305" s="16">
        <v>16.45</v>
      </c>
      <c r="E305" s="16" t="s">
        <v>706</v>
      </c>
      <c r="F305" s="17" t="s">
        <v>441</v>
      </c>
      <c r="G305" s="17" t="s">
        <v>440</v>
      </c>
      <c r="H305" s="17" t="s">
        <v>444</v>
      </c>
      <c r="I305" s="43"/>
    </row>
    <row r="306" spans="1:9" s="16" customFormat="1" x14ac:dyDescent="0.3">
      <c r="A306" s="16" t="s">
        <v>1430</v>
      </c>
      <c r="B306" s="16" t="s">
        <v>208</v>
      </c>
      <c r="C306" s="16" t="s">
        <v>379</v>
      </c>
      <c r="D306" s="16">
        <v>7</v>
      </c>
      <c r="E306" s="17" t="s">
        <v>706</v>
      </c>
      <c r="F306" s="17" t="s">
        <v>441</v>
      </c>
      <c r="G306" s="17" t="s">
        <v>440</v>
      </c>
      <c r="H306" s="17" t="s">
        <v>444</v>
      </c>
      <c r="I306" s="43"/>
    </row>
    <row r="307" spans="1:9" s="16" customFormat="1" x14ac:dyDescent="0.3">
      <c r="A307" s="16" t="s">
        <v>631</v>
      </c>
      <c r="B307" s="16" t="s">
        <v>204</v>
      </c>
      <c r="C307" s="4" t="s">
        <v>1185</v>
      </c>
      <c r="D307" s="16">
        <v>15.8</v>
      </c>
      <c r="E307" s="17" t="s">
        <v>795</v>
      </c>
      <c r="F307" s="17" t="s">
        <v>436</v>
      </c>
      <c r="G307" s="17" t="s">
        <v>698</v>
      </c>
      <c r="H307" s="17" t="s">
        <v>435</v>
      </c>
      <c r="I307" s="43" t="s">
        <v>1299</v>
      </c>
    </row>
    <row r="308" spans="1:9" s="16" customFormat="1" x14ac:dyDescent="0.3">
      <c r="A308" s="16" t="s">
        <v>631</v>
      </c>
      <c r="B308" s="16" t="s">
        <v>204</v>
      </c>
      <c r="C308" s="16" t="s">
        <v>455</v>
      </c>
      <c r="D308" s="16">
        <v>13.1</v>
      </c>
      <c r="E308" s="17" t="s">
        <v>706</v>
      </c>
      <c r="F308" s="17" t="s">
        <v>441</v>
      </c>
      <c r="G308" s="17" t="s">
        <v>440</v>
      </c>
      <c r="H308" s="16" t="s">
        <v>435</v>
      </c>
      <c r="I308" s="43" t="s">
        <v>1299</v>
      </c>
    </row>
    <row r="309" spans="1:9" s="16" customFormat="1" x14ac:dyDescent="0.3">
      <c r="A309" s="16" t="s">
        <v>631</v>
      </c>
      <c r="B309" s="16" t="s">
        <v>204</v>
      </c>
      <c r="C309" s="16" t="s">
        <v>456</v>
      </c>
      <c r="D309" s="16">
        <v>24.7</v>
      </c>
      <c r="E309" s="17" t="s">
        <v>706</v>
      </c>
      <c r="F309" s="17" t="s">
        <v>441</v>
      </c>
      <c r="G309" s="17" t="s">
        <v>440</v>
      </c>
      <c r="H309" s="16" t="s">
        <v>435</v>
      </c>
      <c r="I309" s="43" t="s">
        <v>1299</v>
      </c>
    </row>
    <row r="310" spans="1:9" s="16" customFormat="1" x14ac:dyDescent="0.3">
      <c r="A310" s="16" t="s">
        <v>631</v>
      </c>
      <c r="B310" s="16" t="s">
        <v>204</v>
      </c>
      <c r="C310" s="16" t="s">
        <v>457</v>
      </c>
      <c r="D310" s="16">
        <v>15.8</v>
      </c>
      <c r="E310" s="17" t="s">
        <v>706</v>
      </c>
      <c r="F310" s="17" t="s">
        <v>441</v>
      </c>
      <c r="G310" s="17" t="s">
        <v>440</v>
      </c>
      <c r="H310" s="16" t="s">
        <v>435</v>
      </c>
      <c r="I310" s="43" t="s">
        <v>1299</v>
      </c>
    </row>
    <row r="311" spans="1:9" s="16" customFormat="1" x14ac:dyDescent="0.3">
      <c r="A311" s="16" t="s">
        <v>631</v>
      </c>
      <c r="B311" s="16" t="s">
        <v>204</v>
      </c>
      <c r="C311" s="16" t="s">
        <v>205</v>
      </c>
      <c r="D311" s="16">
        <v>16.149999999999999</v>
      </c>
      <c r="E311" s="17" t="s">
        <v>706</v>
      </c>
      <c r="F311" s="17" t="s">
        <v>441</v>
      </c>
      <c r="G311" s="17" t="s">
        <v>440</v>
      </c>
      <c r="H311" s="16" t="s">
        <v>435</v>
      </c>
      <c r="I311" s="43" t="s">
        <v>1299</v>
      </c>
    </row>
    <row r="312" spans="1:9" s="16" customFormat="1" x14ac:dyDescent="0.3">
      <c r="A312" s="13" t="s">
        <v>631</v>
      </c>
      <c r="B312" s="13" t="s">
        <v>204</v>
      </c>
      <c r="C312" s="13" t="s">
        <v>458</v>
      </c>
      <c r="D312" s="13">
        <v>32.299999999999997</v>
      </c>
      <c r="E312" s="11" t="s">
        <v>706</v>
      </c>
      <c r="F312" s="11" t="s">
        <v>441</v>
      </c>
      <c r="G312" s="11" t="s">
        <v>441</v>
      </c>
      <c r="H312" s="13" t="s">
        <v>435</v>
      </c>
      <c r="I312" s="59" t="s">
        <v>1394</v>
      </c>
    </row>
    <row r="313" spans="1:9" s="16" customFormat="1" x14ac:dyDescent="0.3">
      <c r="A313" s="16" t="s">
        <v>631</v>
      </c>
      <c r="B313" s="16" t="s">
        <v>204</v>
      </c>
      <c r="C313" s="16" t="s">
        <v>459</v>
      </c>
      <c r="D313" s="16">
        <v>46.25</v>
      </c>
      <c r="E313" s="16" t="s">
        <v>717</v>
      </c>
      <c r="F313" s="16" t="s">
        <v>441</v>
      </c>
      <c r="G313" s="16" t="s">
        <v>440</v>
      </c>
      <c r="H313" s="16" t="s">
        <v>435</v>
      </c>
      <c r="I313" s="65" t="s">
        <v>1300</v>
      </c>
    </row>
    <row r="314" spans="1:9" s="16" customFormat="1" x14ac:dyDescent="0.3">
      <c r="A314" s="16" t="s">
        <v>631</v>
      </c>
      <c r="B314" s="16" t="s">
        <v>204</v>
      </c>
      <c r="C314" s="16" t="s">
        <v>460</v>
      </c>
      <c r="D314" s="16">
        <v>8.75</v>
      </c>
      <c r="E314" s="17" t="s">
        <v>706</v>
      </c>
      <c r="F314" s="17" t="s">
        <v>441</v>
      </c>
      <c r="G314" s="17" t="s">
        <v>698</v>
      </c>
      <c r="H314" s="16" t="s">
        <v>435</v>
      </c>
      <c r="I314" s="43" t="s">
        <v>1299</v>
      </c>
    </row>
    <row r="315" spans="1:9" s="16" customFormat="1" x14ac:dyDescent="0.3">
      <c r="A315" s="16" t="s">
        <v>631</v>
      </c>
      <c r="B315" s="16" t="s">
        <v>204</v>
      </c>
      <c r="C315" s="16" t="s">
        <v>1460</v>
      </c>
      <c r="D315" s="16">
        <f>16.54+31.72</f>
        <v>48.26</v>
      </c>
      <c r="E315" s="17" t="s">
        <v>705</v>
      </c>
      <c r="F315" s="17" t="s">
        <v>697</v>
      </c>
      <c r="G315" s="17" t="s">
        <v>698</v>
      </c>
      <c r="H315" s="16" t="s">
        <v>435</v>
      </c>
      <c r="I315" s="43" t="s">
        <v>1461</v>
      </c>
    </row>
    <row r="316" spans="1:9" s="16" customFormat="1" x14ac:dyDescent="0.3">
      <c r="A316" s="16" t="s">
        <v>631</v>
      </c>
      <c r="B316" s="16" t="s">
        <v>204</v>
      </c>
      <c r="C316" s="16" t="s">
        <v>1462</v>
      </c>
      <c r="D316" s="16">
        <v>9.76</v>
      </c>
      <c r="E316" s="17" t="s">
        <v>706</v>
      </c>
      <c r="F316" s="17" t="s">
        <v>441</v>
      </c>
      <c r="G316" s="17" t="s">
        <v>698</v>
      </c>
      <c r="H316" s="16" t="s">
        <v>435</v>
      </c>
      <c r="I316" s="43"/>
    </row>
    <row r="317" spans="1:9" s="16" customFormat="1" x14ac:dyDescent="0.3">
      <c r="A317" s="16" t="s">
        <v>631</v>
      </c>
      <c r="B317" s="16" t="s">
        <v>204</v>
      </c>
      <c r="C317" s="16" t="s">
        <v>5</v>
      </c>
      <c r="D317" s="16">
        <v>17.309999999999999</v>
      </c>
      <c r="E317" s="17" t="s">
        <v>712</v>
      </c>
      <c r="F317" s="17" t="s">
        <v>697</v>
      </c>
      <c r="G317" s="17" t="s">
        <v>698</v>
      </c>
      <c r="H317" s="16" t="s">
        <v>435</v>
      </c>
      <c r="I317" s="43" t="s">
        <v>1463</v>
      </c>
    </row>
    <row r="318" spans="1:9" s="16" customFormat="1" x14ac:dyDescent="0.3">
      <c r="A318" s="16" t="s">
        <v>631</v>
      </c>
      <c r="B318" s="16" t="s">
        <v>204</v>
      </c>
      <c r="C318" s="16" t="s">
        <v>1464</v>
      </c>
      <c r="D318" s="16">
        <v>1.95</v>
      </c>
      <c r="E318" s="16" t="s">
        <v>416</v>
      </c>
      <c r="F318" s="17" t="s">
        <v>697</v>
      </c>
      <c r="G318" s="17" t="s">
        <v>697</v>
      </c>
      <c r="H318" s="16" t="s">
        <v>435</v>
      </c>
      <c r="I318" s="43"/>
    </row>
    <row r="319" spans="1:9" s="16" customFormat="1" x14ac:dyDescent="0.3">
      <c r="A319" s="16" t="s">
        <v>631</v>
      </c>
      <c r="B319" s="16" t="s">
        <v>204</v>
      </c>
      <c r="C319" s="16" t="s">
        <v>1465</v>
      </c>
      <c r="D319" s="16">
        <v>31.72</v>
      </c>
      <c r="E319" s="17" t="s">
        <v>717</v>
      </c>
      <c r="F319" s="17" t="s">
        <v>441</v>
      </c>
      <c r="G319" s="17" t="s">
        <v>441</v>
      </c>
      <c r="H319" s="16" t="s">
        <v>435</v>
      </c>
      <c r="I319" s="43" t="s">
        <v>1135</v>
      </c>
    </row>
    <row r="320" spans="1:9" s="16" customFormat="1" x14ac:dyDescent="0.3">
      <c r="A320" s="16" t="s">
        <v>631</v>
      </c>
      <c r="B320" s="16" t="s">
        <v>204</v>
      </c>
      <c r="C320" s="16" t="s">
        <v>1466</v>
      </c>
      <c r="D320" s="16">
        <v>18.27</v>
      </c>
      <c r="E320" s="17" t="s">
        <v>717</v>
      </c>
      <c r="F320" s="17" t="s">
        <v>441</v>
      </c>
      <c r="G320" s="17" t="s">
        <v>441</v>
      </c>
      <c r="H320" s="16" t="s">
        <v>435</v>
      </c>
      <c r="I320" s="43" t="s">
        <v>1135</v>
      </c>
    </row>
    <row r="321" spans="1:9" s="16" customFormat="1" x14ac:dyDescent="0.3">
      <c r="A321" s="16" t="s">
        <v>631</v>
      </c>
      <c r="B321" s="16" t="s">
        <v>204</v>
      </c>
      <c r="C321" s="16" t="s">
        <v>1467</v>
      </c>
      <c r="D321" s="16">
        <v>9.76</v>
      </c>
      <c r="E321" s="17" t="s">
        <v>706</v>
      </c>
      <c r="F321" s="17" t="s">
        <v>441</v>
      </c>
      <c r="G321" s="16" t="s">
        <v>440</v>
      </c>
      <c r="H321" s="16" t="s">
        <v>435</v>
      </c>
      <c r="I321" s="43"/>
    </row>
    <row r="322" spans="1:9" s="16" customFormat="1" x14ac:dyDescent="0.3">
      <c r="A322" s="16" t="s">
        <v>631</v>
      </c>
      <c r="B322" s="16" t="s">
        <v>204</v>
      </c>
      <c r="C322" s="16" t="s">
        <v>1468</v>
      </c>
      <c r="D322" s="16">
        <v>16.61</v>
      </c>
      <c r="E322" s="17" t="s">
        <v>706</v>
      </c>
      <c r="F322" s="17" t="s">
        <v>441</v>
      </c>
      <c r="G322" s="16" t="s">
        <v>440</v>
      </c>
      <c r="H322" s="16" t="s">
        <v>435</v>
      </c>
      <c r="I322" s="43"/>
    </row>
    <row r="323" spans="1:9" s="16" customFormat="1" x14ac:dyDescent="0.3">
      <c r="A323" s="16" t="s">
        <v>631</v>
      </c>
      <c r="B323" s="16" t="s">
        <v>204</v>
      </c>
      <c r="C323" s="16" t="s">
        <v>11</v>
      </c>
      <c r="D323" s="16">
        <v>3.35</v>
      </c>
      <c r="E323" s="17" t="s">
        <v>706</v>
      </c>
      <c r="F323" s="17" t="s">
        <v>441</v>
      </c>
      <c r="G323" s="17" t="s">
        <v>698</v>
      </c>
      <c r="H323" s="16" t="s">
        <v>435</v>
      </c>
      <c r="I323" s="43" t="s">
        <v>1299</v>
      </c>
    </row>
    <row r="324" spans="1:9" s="16" customFormat="1" x14ac:dyDescent="0.3">
      <c r="A324" s="16" t="s">
        <v>631</v>
      </c>
      <c r="B324" s="16" t="s">
        <v>204</v>
      </c>
      <c r="C324" s="16" t="s">
        <v>247</v>
      </c>
      <c r="D324" s="16">
        <v>80.45</v>
      </c>
      <c r="E324" s="17" t="s">
        <v>705</v>
      </c>
      <c r="F324" s="17" t="s">
        <v>436</v>
      </c>
      <c r="G324" s="17" t="s">
        <v>698</v>
      </c>
      <c r="H324" s="16" t="s">
        <v>435</v>
      </c>
      <c r="I324" s="43" t="s">
        <v>1299</v>
      </c>
    </row>
    <row r="325" spans="1:9" s="16" customFormat="1" x14ac:dyDescent="0.3">
      <c r="A325" s="16" t="s">
        <v>631</v>
      </c>
      <c r="B325" s="16" t="s">
        <v>204</v>
      </c>
      <c r="C325" s="16" t="s">
        <v>461</v>
      </c>
      <c r="D325" s="16">
        <v>3.9</v>
      </c>
      <c r="E325" s="16" t="s">
        <v>416</v>
      </c>
      <c r="F325" s="17" t="s">
        <v>697</v>
      </c>
      <c r="G325" s="17" t="s">
        <v>697</v>
      </c>
      <c r="H325" s="16" t="s">
        <v>435</v>
      </c>
      <c r="I325" s="43" t="s">
        <v>1299</v>
      </c>
    </row>
    <row r="326" spans="1:9" s="16" customFormat="1" x14ac:dyDescent="0.3">
      <c r="A326" s="16" t="s">
        <v>631</v>
      </c>
      <c r="B326" s="16" t="s">
        <v>204</v>
      </c>
      <c r="C326" s="16" t="s">
        <v>462</v>
      </c>
      <c r="D326" s="16">
        <v>5.2</v>
      </c>
      <c r="E326" s="16" t="s">
        <v>416</v>
      </c>
      <c r="F326" s="17" t="s">
        <v>697</v>
      </c>
      <c r="G326" s="17" t="s">
        <v>697</v>
      </c>
      <c r="H326" s="16" t="s">
        <v>435</v>
      </c>
      <c r="I326" s="43" t="s">
        <v>1299</v>
      </c>
    </row>
    <row r="327" spans="1:9" s="16" customFormat="1" x14ac:dyDescent="0.3">
      <c r="A327" s="16" t="s">
        <v>1430</v>
      </c>
      <c r="B327" s="16" t="s">
        <v>573</v>
      </c>
      <c r="C327" s="16" t="s">
        <v>580</v>
      </c>
      <c r="D327" s="16">
        <v>42.35</v>
      </c>
      <c r="E327" s="17" t="s">
        <v>705</v>
      </c>
      <c r="F327" s="17" t="s">
        <v>697</v>
      </c>
      <c r="G327" s="17" t="s">
        <v>698</v>
      </c>
      <c r="H327" s="16" t="s">
        <v>444</v>
      </c>
      <c r="I327" s="43"/>
    </row>
    <row r="328" spans="1:9" s="16" customFormat="1" x14ac:dyDescent="0.3">
      <c r="A328" s="16" t="s">
        <v>1430</v>
      </c>
      <c r="B328" s="16" t="s">
        <v>573</v>
      </c>
      <c r="C328" s="16" t="s">
        <v>17</v>
      </c>
      <c r="D328" s="16">
        <v>16.899999999999999</v>
      </c>
      <c r="E328" s="17" t="s">
        <v>706</v>
      </c>
      <c r="F328" s="17" t="s">
        <v>441</v>
      </c>
      <c r="G328" s="17" t="s">
        <v>440</v>
      </c>
      <c r="H328" s="16" t="s">
        <v>444</v>
      </c>
      <c r="I328" s="43"/>
    </row>
    <row r="329" spans="1:9" s="16" customFormat="1" x14ac:dyDescent="0.3">
      <c r="A329" s="16" t="s">
        <v>1430</v>
      </c>
      <c r="B329" s="16" t="s">
        <v>573</v>
      </c>
      <c r="C329" s="16" t="s">
        <v>471</v>
      </c>
      <c r="D329" s="16">
        <v>42.35</v>
      </c>
      <c r="E329" s="17" t="s">
        <v>705</v>
      </c>
      <c r="F329" s="17" t="s">
        <v>697</v>
      </c>
      <c r="G329" s="17" t="s">
        <v>698</v>
      </c>
      <c r="H329" s="16" t="s">
        <v>444</v>
      </c>
      <c r="I329" s="43"/>
    </row>
    <row r="330" spans="1:9" s="16" customFormat="1" x14ac:dyDescent="0.3">
      <c r="A330" s="16" t="s">
        <v>1430</v>
      </c>
      <c r="B330" s="16" t="s">
        <v>573</v>
      </c>
      <c r="C330" s="16" t="s">
        <v>21</v>
      </c>
      <c r="D330" s="16">
        <v>21.1</v>
      </c>
      <c r="E330" s="17" t="s">
        <v>706</v>
      </c>
      <c r="F330" s="17" t="s">
        <v>441</v>
      </c>
      <c r="G330" s="17" t="s">
        <v>440</v>
      </c>
      <c r="H330" s="16" t="s">
        <v>444</v>
      </c>
      <c r="I330" s="43"/>
    </row>
    <row r="331" spans="1:9" s="16" customFormat="1" x14ac:dyDescent="0.3">
      <c r="A331" s="16" t="s">
        <v>1430</v>
      </c>
      <c r="B331" s="16" t="s">
        <v>573</v>
      </c>
      <c r="C331" s="16" t="s">
        <v>379</v>
      </c>
      <c r="D331" s="16">
        <v>13.55</v>
      </c>
      <c r="E331" s="17" t="s">
        <v>706</v>
      </c>
      <c r="F331" s="17" t="s">
        <v>441</v>
      </c>
      <c r="G331" s="17" t="s">
        <v>440</v>
      </c>
      <c r="H331" s="16" t="s">
        <v>444</v>
      </c>
      <c r="I331" s="43"/>
    </row>
    <row r="332" spans="1:9" s="16" customFormat="1" x14ac:dyDescent="0.3">
      <c r="A332" s="16" t="s">
        <v>1430</v>
      </c>
      <c r="B332" s="16" t="s">
        <v>573</v>
      </c>
      <c r="C332" s="16" t="s">
        <v>313</v>
      </c>
      <c r="D332" s="16">
        <v>1.35</v>
      </c>
      <c r="E332" s="11" t="s">
        <v>416</v>
      </c>
      <c r="F332" s="17" t="s">
        <v>697</v>
      </c>
      <c r="G332" s="17" t="s">
        <v>697</v>
      </c>
      <c r="H332" s="16" t="s">
        <v>444</v>
      </c>
      <c r="I332" s="43"/>
    </row>
    <row r="333" spans="1:9" s="16" customFormat="1" x14ac:dyDescent="0.3">
      <c r="A333" s="16" t="s">
        <v>1430</v>
      </c>
      <c r="B333" s="16" t="s">
        <v>573</v>
      </c>
      <c r="C333" s="16" t="s">
        <v>379</v>
      </c>
      <c r="D333" s="16">
        <v>14.7</v>
      </c>
      <c r="E333" s="17" t="s">
        <v>706</v>
      </c>
      <c r="F333" s="17" t="s">
        <v>441</v>
      </c>
      <c r="G333" s="17" t="s">
        <v>440</v>
      </c>
      <c r="H333" s="16" t="s">
        <v>444</v>
      </c>
      <c r="I333" s="43"/>
    </row>
    <row r="334" spans="1:9" s="16" customFormat="1" x14ac:dyDescent="0.3">
      <c r="A334" s="16" t="s">
        <v>1430</v>
      </c>
      <c r="B334" s="16" t="s">
        <v>573</v>
      </c>
      <c r="C334" s="16" t="s">
        <v>590</v>
      </c>
      <c r="D334" s="16">
        <v>15.7</v>
      </c>
      <c r="E334" s="17" t="s">
        <v>728</v>
      </c>
      <c r="F334" s="17" t="s">
        <v>697</v>
      </c>
      <c r="G334" s="17" t="s">
        <v>697</v>
      </c>
      <c r="H334" s="16" t="s">
        <v>444</v>
      </c>
      <c r="I334" s="43"/>
    </row>
    <row r="335" spans="1:9" s="16" customFormat="1" x14ac:dyDescent="0.3">
      <c r="A335" s="16" t="s">
        <v>1430</v>
      </c>
      <c r="B335" s="16" t="s">
        <v>573</v>
      </c>
      <c r="C335" s="16" t="s">
        <v>591</v>
      </c>
      <c r="D335" s="16">
        <v>4.25</v>
      </c>
      <c r="E335" s="17" t="s">
        <v>415</v>
      </c>
      <c r="F335" s="17" t="s">
        <v>745</v>
      </c>
      <c r="G335" s="17" t="s">
        <v>745</v>
      </c>
      <c r="H335" s="16" t="s">
        <v>444</v>
      </c>
      <c r="I335" s="43"/>
    </row>
    <row r="336" spans="1:9" s="16" customFormat="1" x14ac:dyDescent="0.3">
      <c r="A336" s="17" t="s">
        <v>768</v>
      </c>
      <c r="B336" s="17" t="s">
        <v>481</v>
      </c>
      <c r="C336" s="17" t="s">
        <v>1023</v>
      </c>
      <c r="D336" s="17">
        <v>14</v>
      </c>
      <c r="E336" s="17" t="s">
        <v>706</v>
      </c>
      <c r="F336" s="17" t="s">
        <v>441</v>
      </c>
      <c r="G336" s="17" t="s">
        <v>440</v>
      </c>
      <c r="H336" s="17" t="s">
        <v>435</v>
      </c>
      <c r="I336" s="48"/>
    </row>
    <row r="337" spans="1:9" s="16" customFormat="1" x14ac:dyDescent="0.3">
      <c r="A337" s="17" t="s">
        <v>768</v>
      </c>
      <c r="B337" s="17" t="s">
        <v>481</v>
      </c>
      <c r="C337" s="17" t="s">
        <v>1024</v>
      </c>
      <c r="D337" s="17">
        <v>8.5</v>
      </c>
      <c r="E337" s="17" t="s">
        <v>706</v>
      </c>
      <c r="F337" s="17" t="s">
        <v>441</v>
      </c>
      <c r="G337" s="17" t="s">
        <v>440</v>
      </c>
      <c r="H337" s="17" t="s">
        <v>435</v>
      </c>
      <c r="I337" s="48"/>
    </row>
    <row r="338" spans="1:9" s="16" customFormat="1" x14ac:dyDescent="0.3">
      <c r="A338" s="17" t="s">
        <v>768</v>
      </c>
      <c r="B338" s="17" t="s">
        <v>481</v>
      </c>
      <c r="C338" s="17" t="s">
        <v>482</v>
      </c>
      <c r="D338" s="17">
        <v>24.2</v>
      </c>
      <c r="E338" s="17" t="s">
        <v>705</v>
      </c>
      <c r="F338" s="17" t="s">
        <v>697</v>
      </c>
      <c r="G338" s="17" t="s">
        <v>698</v>
      </c>
      <c r="H338" s="17" t="s">
        <v>435</v>
      </c>
      <c r="I338" s="48"/>
    </row>
    <row r="339" spans="1:9" s="16" customFormat="1" x14ac:dyDescent="0.3">
      <c r="A339" s="17" t="s">
        <v>768</v>
      </c>
      <c r="B339" s="17" t="s">
        <v>481</v>
      </c>
      <c r="C339" s="17" t="s">
        <v>483</v>
      </c>
      <c r="D339" s="17">
        <v>35.35</v>
      </c>
      <c r="E339" s="17" t="s">
        <v>705</v>
      </c>
      <c r="F339" s="17" t="s">
        <v>697</v>
      </c>
      <c r="G339" s="17" t="s">
        <v>698</v>
      </c>
      <c r="H339" s="17" t="s">
        <v>435</v>
      </c>
      <c r="I339" s="48"/>
    </row>
    <row r="340" spans="1:9" s="16" customFormat="1" x14ac:dyDescent="0.3">
      <c r="A340" s="17" t="s">
        <v>768</v>
      </c>
      <c r="B340" s="17" t="s">
        <v>481</v>
      </c>
      <c r="C340" s="17" t="s">
        <v>11</v>
      </c>
      <c r="D340" s="17">
        <v>10.25</v>
      </c>
      <c r="E340" s="17" t="s">
        <v>706</v>
      </c>
      <c r="F340" s="17" t="s">
        <v>441</v>
      </c>
      <c r="G340" s="17" t="s">
        <v>698</v>
      </c>
      <c r="H340" s="17" t="s">
        <v>435</v>
      </c>
      <c r="I340" s="48"/>
    </row>
    <row r="341" spans="1:9" s="16" customFormat="1" x14ac:dyDescent="0.3">
      <c r="A341" s="17" t="s">
        <v>768</v>
      </c>
      <c r="B341" s="17" t="s">
        <v>481</v>
      </c>
      <c r="C341" s="17" t="s">
        <v>52</v>
      </c>
      <c r="D341" s="17">
        <v>16.95</v>
      </c>
      <c r="E341" s="17" t="s">
        <v>706</v>
      </c>
      <c r="F341" s="17" t="s">
        <v>441</v>
      </c>
      <c r="G341" s="17" t="s">
        <v>440</v>
      </c>
      <c r="H341" s="17" t="s">
        <v>435</v>
      </c>
      <c r="I341" s="48"/>
    </row>
    <row r="342" spans="1:9" s="16" customFormat="1" x14ac:dyDescent="0.3">
      <c r="A342" s="17" t="s">
        <v>768</v>
      </c>
      <c r="B342" s="17" t="s">
        <v>481</v>
      </c>
      <c r="C342" s="17" t="s">
        <v>1015</v>
      </c>
      <c r="D342" s="17">
        <v>9.65</v>
      </c>
      <c r="E342" s="17" t="s">
        <v>706</v>
      </c>
      <c r="F342" s="17" t="s">
        <v>441</v>
      </c>
      <c r="G342" s="17" t="s">
        <v>440</v>
      </c>
      <c r="H342" s="17" t="s">
        <v>435</v>
      </c>
      <c r="I342" s="48"/>
    </row>
    <row r="343" spans="1:9" s="16" customFormat="1" x14ac:dyDescent="0.3">
      <c r="A343" s="17" t="s">
        <v>768</v>
      </c>
      <c r="B343" s="17" t="s">
        <v>481</v>
      </c>
      <c r="C343" s="17" t="s">
        <v>1015</v>
      </c>
      <c r="D343" s="17">
        <v>10.85</v>
      </c>
      <c r="E343" s="17" t="s">
        <v>706</v>
      </c>
      <c r="F343" s="17" t="s">
        <v>441</v>
      </c>
      <c r="G343" s="17" t="s">
        <v>440</v>
      </c>
      <c r="H343" s="17" t="s">
        <v>435</v>
      </c>
      <c r="I343" s="48"/>
    </row>
    <row r="344" spans="1:9" s="16" customFormat="1" x14ac:dyDescent="0.3">
      <c r="A344" s="17" t="s">
        <v>768</v>
      </c>
      <c r="B344" s="17" t="s">
        <v>481</v>
      </c>
      <c r="C344" s="17" t="s">
        <v>1015</v>
      </c>
      <c r="D344" s="17">
        <v>8.8000000000000007</v>
      </c>
      <c r="E344" s="17" t="s">
        <v>706</v>
      </c>
      <c r="F344" s="17" t="s">
        <v>441</v>
      </c>
      <c r="G344" s="17" t="s">
        <v>440</v>
      </c>
      <c r="H344" s="17" t="s">
        <v>435</v>
      </c>
      <c r="I344" s="48"/>
    </row>
    <row r="345" spans="1:9" s="16" customFormat="1" x14ac:dyDescent="0.3">
      <c r="A345" s="17" t="s">
        <v>768</v>
      </c>
      <c r="B345" s="17" t="s">
        <v>481</v>
      </c>
      <c r="C345" s="17" t="s">
        <v>1015</v>
      </c>
      <c r="D345" s="17">
        <v>10.25</v>
      </c>
      <c r="E345" s="17" t="s">
        <v>706</v>
      </c>
      <c r="F345" s="17" t="s">
        <v>441</v>
      </c>
      <c r="G345" s="17" t="s">
        <v>440</v>
      </c>
      <c r="H345" s="17" t="s">
        <v>435</v>
      </c>
      <c r="I345" s="48"/>
    </row>
    <row r="346" spans="1:9" s="16" customFormat="1" x14ac:dyDescent="0.3">
      <c r="A346" s="17" t="s">
        <v>768</v>
      </c>
      <c r="B346" s="17" t="s">
        <v>481</v>
      </c>
      <c r="C346" s="17" t="s">
        <v>1015</v>
      </c>
      <c r="D346" s="17">
        <v>8.75</v>
      </c>
      <c r="E346" s="17" t="s">
        <v>706</v>
      </c>
      <c r="F346" s="17" t="s">
        <v>441</v>
      </c>
      <c r="G346" s="17" t="s">
        <v>440</v>
      </c>
      <c r="H346" s="17" t="s">
        <v>435</v>
      </c>
      <c r="I346" s="48"/>
    </row>
    <row r="347" spans="1:9" s="16" customFormat="1" x14ac:dyDescent="0.3">
      <c r="A347" s="17" t="s">
        <v>768</v>
      </c>
      <c r="B347" s="17" t="s">
        <v>481</v>
      </c>
      <c r="C347" s="17" t="s">
        <v>1015</v>
      </c>
      <c r="D347" s="17">
        <v>7</v>
      </c>
      <c r="E347" s="17" t="s">
        <v>706</v>
      </c>
      <c r="F347" s="17" t="s">
        <v>441</v>
      </c>
      <c r="G347" s="17" t="s">
        <v>440</v>
      </c>
      <c r="H347" s="17" t="s">
        <v>435</v>
      </c>
      <c r="I347" s="48"/>
    </row>
    <row r="348" spans="1:9" s="16" customFormat="1" x14ac:dyDescent="0.3">
      <c r="A348" s="17" t="s">
        <v>768</v>
      </c>
      <c r="B348" s="17" t="s">
        <v>481</v>
      </c>
      <c r="C348" s="17" t="s">
        <v>275</v>
      </c>
      <c r="D348" s="17">
        <v>12.75</v>
      </c>
      <c r="E348" s="17" t="s">
        <v>728</v>
      </c>
      <c r="F348" s="17" t="s">
        <v>697</v>
      </c>
      <c r="G348" s="17" t="s">
        <v>697</v>
      </c>
      <c r="H348" s="17" t="s">
        <v>435</v>
      </c>
      <c r="I348" s="48"/>
    </row>
    <row r="349" spans="1:9" s="16" customFormat="1" x14ac:dyDescent="0.3">
      <c r="A349" s="17" t="s">
        <v>768</v>
      </c>
      <c r="B349" s="17" t="s">
        <v>481</v>
      </c>
      <c r="C349" s="17" t="s">
        <v>484</v>
      </c>
      <c r="D349" s="17">
        <v>10.95</v>
      </c>
      <c r="E349" s="17" t="s">
        <v>267</v>
      </c>
      <c r="F349" s="17" t="s">
        <v>697</v>
      </c>
      <c r="G349" s="17" t="s">
        <v>697</v>
      </c>
      <c r="H349" s="17" t="s">
        <v>435</v>
      </c>
      <c r="I349" s="48"/>
    </row>
    <row r="350" spans="1:9" s="16" customFormat="1" x14ac:dyDescent="0.3">
      <c r="A350" s="17" t="s">
        <v>768</v>
      </c>
      <c r="B350" s="17" t="s">
        <v>481</v>
      </c>
      <c r="C350" s="17" t="s">
        <v>485</v>
      </c>
      <c r="D350" s="17">
        <v>1.1499999999999999</v>
      </c>
      <c r="E350" s="17" t="s">
        <v>415</v>
      </c>
      <c r="F350" s="17" t="s">
        <v>745</v>
      </c>
      <c r="G350" s="17" t="s">
        <v>745</v>
      </c>
      <c r="H350" s="17" t="s">
        <v>435</v>
      </c>
      <c r="I350" s="48"/>
    </row>
    <row r="351" spans="1:9" s="16" customFormat="1" x14ac:dyDescent="0.3">
      <c r="A351" s="17" t="s">
        <v>768</v>
      </c>
      <c r="B351" s="17" t="s">
        <v>481</v>
      </c>
      <c r="C351" s="17" t="s">
        <v>60</v>
      </c>
      <c r="D351" s="17">
        <v>4.5999999999999996</v>
      </c>
      <c r="E351" s="17" t="s">
        <v>978</v>
      </c>
      <c r="F351" s="17" t="s">
        <v>441</v>
      </c>
      <c r="G351" s="17" t="s">
        <v>698</v>
      </c>
      <c r="H351" s="17" t="s">
        <v>435</v>
      </c>
      <c r="I351" s="48"/>
    </row>
    <row r="352" spans="1:9" s="16" customFormat="1" x14ac:dyDescent="0.3">
      <c r="A352" s="17" t="s">
        <v>768</v>
      </c>
      <c r="B352" s="17" t="s">
        <v>481</v>
      </c>
      <c r="C352" s="17" t="s">
        <v>486</v>
      </c>
      <c r="D352" s="17">
        <v>34.5</v>
      </c>
      <c r="E352" s="17" t="s">
        <v>706</v>
      </c>
      <c r="F352" s="17" t="s">
        <v>441</v>
      </c>
      <c r="G352" s="17" t="s">
        <v>440</v>
      </c>
      <c r="H352" s="17" t="s">
        <v>435</v>
      </c>
      <c r="I352" s="48"/>
    </row>
    <row r="353" spans="1:9" s="16" customFormat="1" x14ac:dyDescent="0.3">
      <c r="A353" s="17" t="s">
        <v>768</v>
      </c>
      <c r="B353" s="17" t="s">
        <v>481</v>
      </c>
      <c r="C353" s="17" t="s">
        <v>25</v>
      </c>
      <c r="D353" s="17">
        <v>12.95</v>
      </c>
      <c r="E353" s="17" t="s">
        <v>706</v>
      </c>
      <c r="F353" s="17" t="s">
        <v>441</v>
      </c>
      <c r="G353" s="17" t="s">
        <v>440</v>
      </c>
      <c r="H353" s="17" t="s">
        <v>435</v>
      </c>
      <c r="I353" s="48"/>
    </row>
    <row r="354" spans="1:9" s="16" customFormat="1" x14ac:dyDescent="0.3">
      <c r="A354" s="17" t="s">
        <v>768</v>
      </c>
      <c r="B354" s="17" t="s">
        <v>481</v>
      </c>
      <c r="C354" s="17" t="s">
        <v>231</v>
      </c>
      <c r="D354" s="17">
        <v>35.5</v>
      </c>
      <c r="E354" s="17" t="s">
        <v>712</v>
      </c>
      <c r="F354" s="17" t="s">
        <v>697</v>
      </c>
      <c r="G354" s="17" t="s">
        <v>697</v>
      </c>
      <c r="H354" s="17" t="s">
        <v>435</v>
      </c>
      <c r="I354" s="48" t="s">
        <v>1135</v>
      </c>
    </row>
    <row r="355" spans="1:9" s="16" customFormat="1" x14ac:dyDescent="0.3">
      <c r="A355" s="17" t="s">
        <v>768</v>
      </c>
      <c r="B355" s="17" t="s">
        <v>481</v>
      </c>
      <c r="C355" s="17" t="s">
        <v>1015</v>
      </c>
      <c r="D355" s="17">
        <v>11.6</v>
      </c>
      <c r="E355" s="17" t="s">
        <v>706</v>
      </c>
      <c r="F355" s="17" t="s">
        <v>441</v>
      </c>
      <c r="G355" s="17" t="s">
        <v>440</v>
      </c>
      <c r="H355" s="17" t="s">
        <v>435</v>
      </c>
      <c r="I355" s="48"/>
    </row>
    <row r="356" spans="1:9" s="16" customFormat="1" x14ac:dyDescent="0.3">
      <c r="A356" s="16" t="s">
        <v>1431</v>
      </c>
      <c r="B356" s="16" t="s">
        <v>162</v>
      </c>
      <c r="C356" s="16" t="s">
        <v>153</v>
      </c>
      <c r="D356" s="16">
        <v>17</v>
      </c>
      <c r="E356" s="16" t="s">
        <v>717</v>
      </c>
      <c r="F356" s="16" t="s">
        <v>441</v>
      </c>
      <c r="G356" s="16" t="s">
        <v>440</v>
      </c>
      <c r="H356" s="17" t="s">
        <v>435</v>
      </c>
      <c r="I356" s="48" t="s">
        <v>1135</v>
      </c>
    </row>
    <row r="357" spans="1:9" s="16" customFormat="1" x14ac:dyDescent="0.3">
      <c r="A357" s="16" t="s">
        <v>1431</v>
      </c>
      <c r="B357" s="16" t="s">
        <v>162</v>
      </c>
      <c r="C357" s="16" t="s">
        <v>161</v>
      </c>
      <c r="D357" s="16">
        <v>12</v>
      </c>
      <c r="E357" s="17" t="s">
        <v>706</v>
      </c>
      <c r="F357" s="17" t="s">
        <v>441</v>
      </c>
      <c r="G357" s="17" t="s">
        <v>440</v>
      </c>
      <c r="H357" s="17" t="s">
        <v>435</v>
      </c>
      <c r="I357" s="42"/>
    </row>
    <row r="358" spans="1:9" s="16" customFormat="1" x14ac:dyDescent="0.3">
      <c r="A358" s="16" t="s">
        <v>1431</v>
      </c>
      <c r="B358" s="16" t="s">
        <v>162</v>
      </c>
      <c r="C358" s="16" t="s">
        <v>231</v>
      </c>
      <c r="D358" s="16">
        <v>14.5</v>
      </c>
      <c r="E358" s="17" t="s">
        <v>712</v>
      </c>
      <c r="F358" s="17" t="s">
        <v>697</v>
      </c>
      <c r="G358" s="17" t="s">
        <v>697</v>
      </c>
      <c r="H358" s="17" t="s">
        <v>435</v>
      </c>
      <c r="I358" s="48" t="s">
        <v>1135</v>
      </c>
    </row>
    <row r="359" spans="1:9" s="16" customFormat="1" x14ac:dyDescent="0.3">
      <c r="A359" s="16" t="s">
        <v>1431</v>
      </c>
      <c r="B359" s="16" t="s">
        <v>162</v>
      </c>
      <c r="C359" s="16" t="s">
        <v>25</v>
      </c>
      <c r="D359" s="16">
        <v>7</v>
      </c>
      <c r="E359" s="17" t="s">
        <v>706</v>
      </c>
      <c r="F359" s="17" t="s">
        <v>441</v>
      </c>
      <c r="G359" s="17" t="s">
        <v>440</v>
      </c>
      <c r="H359" s="17" t="s">
        <v>435</v>
      </c>
      <c r="I359" s="42"/>
    </row>
    <row r="360" spans="1:9" s="16" customFormat="1" x14ac:dyDescent="0.3">
      <c r="A360" s="16" t="s">
        <v>1431</v>
      </c>
      <c r="B360" s="16" t="s">
        <v>162</v>
      </c>
      <c r="C360" s="16" t="s">
        <v>163</v>
      </c>
      <c r="D360" s="16">
        <v>10</v>
      </c>
      <c r="E360" s="17" t="s">
        <v>706</v>
      </c>
      <c r="F360" s="17" t="s">
        <v>441</v>
      </c>
      <c r="G360" s="17" t="s">
        <v>440</v>
      </c>
      <c r="H360" s="17" t="s">
        <v>435</v>
      </c>
      <c r="I360" s="42"/>
    </row>
    <row r="361" spans="1:9" s="16" customFormat="1" x14ac:dyDescent="0.3">
      <c r="A361" s="16" t="s">
        <v>1431</v>
      </c>
      <c r="B361" s="16" t="s">
        <v>162</v>
      </c>
      <c r="C361" s="16" t="s">
        <v>164</v>
      </c>
      <c r="D361" s="16">
        <v>17</v>
      </c>
      <c r="E361" s="17" t="s">
        <v>706</v>
      </c>
      <c r="F361" s="17" t="s">
        <v>441</v>
      </c>
      <c r="G361" s="17" t="s">
        <v>440</v>
      </c>
      <c r="H361" s="17" t="s">
        <v>435</v>
      </c>
      <c r="I361" s="42"/>
    </row>
    <row r="362" spans="1:9" s="16" customFormat="1" x14ac:dyDescent="0.3">
      <c r="A362" s="16" t="s">
        <v>1431</v>
      </c>
      <c r="B362" s="16" t="s">
        <v>162</v>
      </c>
      <c r="C362" s="16" t="s">
        <v>165</v>
      </c>
      <c r="D362" s="16">
        <v>12.5</v>
      </c>
      <c r="E362" s="16" t="s">
        <v>706</v>
      </c>
      <c r="F362" s="17" t="s">
        <v>441</v>
      </c>
      <c r="G362" s="17" t="s">
        <v>440</v>
      </c>
      <c r="H362" s="17" t="s">
        <v>435</v>
      </c>
      <c r="I362" s="42"/>
    </row>
    <row r="363" spans="1:9" s="16" customFormat="1" x14ac:dyDescent="0.3">
      <c r="A363" s="16" t="s">
        <v>1431</v>
      </c>
      <c r="B363" s="16" t="s">
        <v>162</v>
      </c>
      <c r="C363" s="16" t="s">
        <v>166</v>
      </c>
      <c r="D363" s="16">
        <v>3.5</v>
      </c>
      <c r="E363" s="17" t="s">
        <v>705</v>
      </c>
      <c r="F363" s="17" t="s">
        <v>697</v>
      </c>
      <c r="G363" s="17" t="s">
        <v>698</v>
      </c>
      <c r="H363" s="17" t="s">
        <v>435</v>
      </c>
      <c r="I363" s="42"/>
    </row>
    <row r="364" spans="1:9" s="16" customFormat="1" x14ac:dyDescent="0.3">
      <c r="A364" s="16" t="s">
        <v>1431</v>
      </c>
      <c r="B364" s="16" t="s">
        <v>162</v>
      </c>
      <c r="C364" s="16" t="s">
        <v>150</v>
      </c>
      <c r="D364" s="16">
        <v>2</v>
      </c>
      <c r="E364" s="16" t="s">
        <v>416</v>
      </c>
      <c r="F364" s="17" t="s">
        <v>697</v>
      </c>
      <c r="G364" s="17" t="s">
        <v>697</v>
      </c>
      <c r="H364" s="17" t="s">
        <v>435</v>
      </c>
      <c r="I364" s="42"/>
    </row>
    <row r="365" spans="1:9" s="16" customFormat="1" x14ac:dyDescent="0.3">
      <c r="A365" s="17" t="s">
        <v>1435</v>
      </c>
      <c r="B365" s="17" t="s">
        <v>655</v>
      </c>
      <c r="C365" s="17" t="s">
        <v>656</v>
      </c>
      <c r="D365" s="17">
        <v>10.6</v>
      </c>
      <c r="E365" s="17" t="s">
        <v>706</v>
      </c>
      <c r="F365" s="17" t="s">
        <v>441</v>
      </c>
      <c r="G365" s="17" t="s">
        <v>440</v>
      </c>
      <c r="H365" s="17" t="s">
        <v>435</v>
      </c>
      <c r="I365" s="42"/>
    </row>
    <row r="366" spans="1:9" s="16" customFormat="1" x14ac:dyDescent="0.3">
      <c r="A366" s="16" t="s">
        <v>1447</v>
      </c>
      <c r="B366" s="16" t="s">
        <v>588</v>
      </c>
      <c r="C366" s="16" t="s">
        <v>1266</v>
      </c>
      <c r="D366" s="16">
        <v>6.45</v>
      </c>
      <c r="E366" s="17" t="s">
        <v>706</v>
      </c>
      <c r="F366" s="17" t="s">
        <v>441</v>
      </c>
      <c r="G366" s="17" t="s">
        <v>698</v>
      </c>
      <c r="H366" s="16" t="s">
        <v>437</v>
      </c>
      <c r="I366" s="43"/>
    </row>
    <row r="367" spans="1:9" s="16" customFormat="1" x14ac:dyDescent="0.3">
      <c r="A367" s="16" t="s">
        <v>1447</v>
      </c>
      <c r="B367" s="16" t="s">
        <v>588</v>
      </c>
      <c r="C367" s="16" t="s">
        <v>122</v>
      </c>
      <c r="D367" s="13">
        <v>14.8</v>
      </c>
      <c r="E367" s="17" t="s">
        <v>708</v>
      </c>
      <c r="F367" s="17" t="s">
        <v>697</v>
      </c>
      <c r="G367" s="17" t="s">
        <v>697</v>
      </c>
      <c r="H367" s="16" t="s">
        <v>437</v>
      </c>
      <c r="I367" s="43"/>
    </row>
    <row r="368" spans="1:9" s="16" customFormat="1" x14ac:dyDescent="0.3">
      <c r="A368" s="16" t="s">
        <v>1447</v>
      </c>
      <c r="B368" s="16" t="s">
        <v>588</v>
      </c>
      <c r="C368" s="16" t="s">
        <v>21</v>
      </c>
      <c r="D368" s="13">
        <v>8.9</v>
      </c>
      <c r="E368" s="17" t="s">
        <v>706</v>
      </c>
      <c r="F368" s="17" t="s">
        <v>441</v>
      </c>
      <c r="G368" s="17" t="s">
        <v>440</v>
      </c>
      <c r="H368" s="16" t="s">
        <v>437</v>
      </c>
      <c r="I368" s="43"/>
    </row>
    <row r="369" spans="1:9" s="16" customFormat="1" x14ac:dyDescent="0.3">
      <c r="A369" s="13" t="s">
        <v>1447</v>
      </c>
      <c r="B369" s="13" t="s">
        <v>588</v>
      </c>
      <c r="C369" s="13" t="s">
        <v>593</v>
      </c>
      <c r="D369" s="13">
        <v>12.55</v>
      </c>
      <c r="E369" s="11" t="s">
        <v>978</v>
      </c>
      <c r="F369" s="17" t="s">
        <v>441</v>
      </c>
      <c r="G369" s="17" t="s">
        <v>440</v>
      </c>
      <c r="H369" s="16" t="s">
        <v>437</v>
      </c>
      <c r="I369" s="43"/>
    </row>
    <row r="370" spans="1:9" s="16" customFormat="1" x14ac:dyDescent="0.3">
      <c r="A370" s="13" t="s">
        <v>1447</v>
      </c>
      <c r="B370" s="13" t="s">
        <v>588</v>
      </c>
      <c r="C370" s="13" t="s">
        <v>427</v>
      </c>
      <c r="D370" s="13">
        <v>8.75</v>
      </c>
      <c r="E370" s="11" t="s">
        <v>708</v>
      </c>
      <c r="F370" s="11" t="s">
        <v>436</v>
      </c>
      <c r="G370" s="11" t="s">
        <v>436</v>
      </c>
      <c r="H370" s="13" t="s">
        <v>437</v>
      </c>
      <c r="I370" s="45"/>
    </row>
    <row r="371" spans="1:9" s="16" customFormat="1" x14ac:dyDescent="0.3">
      <c r="A371" s="16" t="s">
        <v>1447</v>
      </c>
      <c r="B371" s="16" t="s">
        <v>588</v>
      </c>
      <c r="C371" s="16" t="s">
        <v>98</v>
      </c>
      <c r="D371" s="13">
        <v>17.649999999999999</v>
      </c>
      <c r="E371" s="17" t="s">
        <v>1014</v>
      </c>
      <c r="F371" s="17" t="s">
        <v>436</v>
      </c>
      <c r="G371" s="17" t="s">
        <v>436</v>
      </c>
      <c r="H371" s="16" t="s">
        <v>437</v>
      </c>
      <c r="I371" s="43" t="s">
        <v>710</v>
      </c>
    </row>
    <row r="372" spans="1:9" s="16" customFormat="1" x14ac:dyDescent="0.3">
      <c r="A372" s="16" t="s">
        <v>1447</v>
      </c>
      <c r="B372" s="16" t="s">
        <v>588</v>
      </c>
      <c r="C372" s="16" t="s">
        <v>313</v>
      </c>
      <c r="D372" s="13">
        <v>7.7</v>
      </c>
      <c r="E372" s="11" t="s">
        <v>416</v>
      </c>
      <c r="F372" s="17" t="s">
        <v>436</v>
      </c>
      <c r="G372" s="17" t="s">
        <v>436</v>
      </c>
      <c r="H372" s="16" t="s">
        <v>437</v>
      </c>
      <c r="I372" s="43"/>
    </row>
    <row r="373" spans="1:9" s="16" customFormat="1" x14ac:dyDescent="0.3">
      <c r="A373" s="16" t="s">
        <v>1447</v>
      </c>
      <c r="B373" s="16" t="s">
        <v>588</v>
      </c>
      <c r="C373" s="16" t="s">
        <v>594</v>
      </c>
      <c r="D373" s="16">
        <v>15.7</v>
      </c>
      <c r="E373" s="17" t="s">
        <v>706</v>
      </c>
      <c r="F373" s="17" t="s">
        <v>441</v>
      </c>
      <c r="G373" s="17" t="s">
        <v>698</v>
      </c>
      <c r="H373" s="16" t="s">
        <v>437</v>
      </c>
      <c r="I373" s="43"/>
    </row>
    <row r="374" spans="1:9" x14ac:dyDescent="0.3">
      <c r="A374" s="16" t="s">
        <v>1447</v>
      </c>
      <c r="B374" s="16" t="s">
        <v>588</v>
      </c>
      <c r="C374" s="16" t="s">
        <v>264</v>
      </c>
      <c r="D374" s="16">
        <v>7.15</v>
      </c>
      <c r="E374" s="17" t="s">
        <v>706</v>
      </c>
      <c r="F374" s="17" t="s">
        <v>441</v>
      </c>
      <c r="G374" s="17" t="s">
        <v>698</v>
      </c>
      <c r="H374" s="16" t="s">
        <v>437</v>
      </c>
      <c r="I374" s="43"/>
    </row>
    <row r="375" spans="1:9" x14ac:dyDescent="0.3">
      <c r="A375" s="16" t="s">
        <v>1447</v>
      </c>
      <c r="B375" s="16" t="s">
        <v>588</v>
      </c>
      <c r="C375" s="16" t="s">
        <v>247</v>
      </c>
      <c r="D375" s="16">
        <v>116.5</v>
      </c>
      <c r="E375" s="17" t="s">
        <v>705</v>
      </c>
      <c r="F375" s="16" t="s">
        <v>436</v>
      </c>
      <c r="G375" s="17" t="s">
        <v>698</v>
      </c>
      <c r="H375" s="16" t="s">
        <v>437</v>
      </c>
      <c r="I375" s="43"/>
    </row>
    <row r="376" spans="1:9" x14ac:dyDescent="0.3">
      <c r="A376" s="16" t="s">
        <v>1447</v>
      </c>
      <c r="B376" s="16" t="s">
        <v>537</v>
      </c>
      <c r="C376" s="16" t="s">
        <v>0</v>
      </c>
      <c r="D376" s="16">
        <v>132</v>
      </c>
      <c r="E376" s="17" t="s">
        <v>705</v>
      </c>
      <c r="F376" s="16" t="s">
        <v>436</v>
      </c>
      <c r="G376" s="17" t="s">
        <v>698</v>
      </c>
      <c r="H376" s="16" t="s">
        <v>437</v>
      </c>
      <c r="I376" s="43"/>
    </row>
    <row r="377" spans="1:9" x14ac:dyDescent="0.3">
      <c r="A377" s="13" t="s">
        <v>1447</v>
      </c>
      <c r="B377" s="13" t="s">
        <v>537</v>
      </c>
      <c r="C377" s="13" t="s">
        <v>117</v>
      </c>
      <c r="D377" s="13">
        <v>15.25</v>
      </c>
      <c r="E377" s="11" t="s">
        <v>706</v>
      </c>
      <c r="F377" s="13" t="s">
        <v>441</v>
      </c>
      <c r="G377" s="11" t="s">
        <v>698</v>
      </c>
      <c r="H377" s="16" t="s">
        <v>437</v>
      </c>
      <c r="I377" s="43"/>
    </row>
    <row r="378" spans="1:9" x14ac:dyDescent="0.3">
      <c r="A378" s="16" t="s">
        <v>1447</v>
      </c>
      <c r="B378" s="16" t="s">
        <v>537</v>
      </c>
      <c r="C378" s="16" t="s">
        <v>80</v>
      </c>
      <c r="D378" s="16">
        <v>15.25</v>
      </c>
      <c r="E378" s="16" t="s">
        <v>747</v>
      </c>
      <c r="F378" s="17" t="s">
        <v>436</v>
      </c>
      <c r="G378" s="17" t="s">
        <v>436</v>
      </c>
      <c r="H378" s="17" t="s">
        <v>437</v>
      </c>
      <c r="I378" s="43"/>
    </row>
    <row r="379" spans="1:9" x14ac:dyDescent="0.3">
      <c r="A379" s="13" t="s">
        <v>1447</v>
      </c>
      <c r="B379" s="13" t="s">
        <v>537</v>
      </c>
      <c r="C379" s="13" t="s">
        <v>105</v>
      </c>
      <c r="D379" s="13">
        <v>6.5</v>
      </c>
      <c r="E379" s="11" t="s">
        <v>706</v>
      </c>
      <c r="F379" s="17" t="s">
        <v>441</v>
      </c>
      <c r="G379" s="17" t="s">
        <v>698</v>
      </c>
      <c r="H379" s="16" t="s">
        <v>437</v>
      </c>
      <c r="I379" s="43"/>
    </row>
    <row r="380" spans="1:9" x14ac:dyDescent="0.3">
      <c r="A380" s="16" t="s">
        <v>1447</v>
      </c>
      <c r="B380" s="16" t="s">
        <v>537</v>
      </c>
      <c r="C380" s="16" t="s">
        <v>6</v>
      </c>
      <c r="D380" s="16">
        <v>11.8</v>
      </c>
      <c r="E380" s="17" t="s">
        <v>706</v>
      </c>
      <c r="F380" s="17" t="s">
        <v>441</v>
      </c>
      <c r="G380" s="17" t="s">
        <v>698</v>
      </c>
      <c r="H380" s="16" t="s">
        <v>437</v>
      </c>
      <c r="I380" s="43"/>
    </row>
    <row r="381" spans="1:9" x14ac:dyDescent="0.3">
      <c r="A381" s="13" t="s">
        <v>1447</v>
      </c>
      <c r="B381" s="13" t="s">
        <v>537</v>
      </c>
      <c r="C381" s="13" t="s">
        <v>1169</v>
      </c>
      <c r="D381" s="13">
        <v>16.399999999999999</v>
      </c>
      <c r="E381" s="11" t="s">
        <v>708</v>
      </c>
      <c r="F381" s="11" t="s">
        <v>436</v>
      </c>
      <c r="G381" s="11" t="s">
        <v>436</v>
      </c>
      <c r="H381" s="13" t="s">
        <v>437</v>
      </c>
      <c r="I381" s="43"/>
    </row>
    <row r="382" spans="1:9" x14ac:dyDescent="0.3">
      <c r="A382" s="13" t="s">
        <v>1447</v>
      </c>
      <c r="B382" s="13" t="s">
        <v>537</v>
      </c>
      <c r="C382" s="13" t="s">
        <v>1170</v>
      </c>
      <c r="D382" s="13">
        <v>16.8</v>
      </c>
      <c r="E382" s="13" t="s">
        <v>728</v>
      </c>
      <c r="F382" s="13" t="s">
        <v>436</v>
      </c>
      <c r="G382" s="13" t="s">
        <v>436</v>
      </c>
      <c r="H382" s="13" t="s">
        <v>437</v>
      </c>
      <c r="I382" s="43" t="s">
        <v>1135</v>
      </c>
    </row>
    <row r="383" spans="1:9" x14ac:dyDescent="0.3">
      <c r="A383" s="13" t="s">
        <v>1447</v>
      </c>
      <c r="B383" s="13" t="s">
        <v>537</v>
      </c>
      <c r="C383" s="13" t="s">
        <v>319</v>
      </c>
      <c r="D383" s="13">
        <v>28.35</v>
      </c>
      <c r="E383" s="11" t="s">
        <v>706</v>
      </c>
      <c r="F383" s="11" t="s">
        <v>441</v>
      </c>
      <c r="G383" s="11" t="s">
        <v>440</v>
      </c>
      <c r="H383" s="13" t="s">
        <v>437</v>
      </c>
      <c r="I383" s="45"/>
    </row>
    <row r="384" spans="1:9" x14ac:dyDescent="0.3">
      <c r="A384" s="13" t="s">
        <v>1447</v>
      </c>
      <c r="B384" s="13" t="s">
        <v>537</v>
      </c>
      <c r="C384" s="13" t="s">
        <v>449</v>
      </c>
      <c r="D384" s="13">
        <v>3</v>
      </c>
      <c r="E384" s="11" t="s">
        <v>416</v>
      </c>
      <c r="F384" s="11" t="s">
        <v>436</v>
      </c>
      <c r="G384" s="11" t="s">
        <v>436</v>
      </c>
      <c r="H384" s="13" t="s">
        <v>437</v>
      </c>
      <c r="I384" s="45"/>
    </row>
    <row r="385" spans="1:9" x14ac:dyDescent="0.3">
      <c r="A385" s="13" t="s">
        <v>1447</v>
      </c>
      <c r="B385" s="13" t="s">
        <v>537</v>
      </c>
      <c r="C385" s="13" t="s">
        <v>41</v>
      </c>
      <c r="D385" s="13">
        <v>10.5</v>
      </c>
      <c r="E385" s="13" t="s">
        <v>728</v>
      </c>
      <c r="F385" s="13" t="s">
        <v>436</v>
      </c>
      <c r="G385" s="13" t="s">
        <v>436</v>
      </c>
      <c r="H385" s="13" t="s">
        <v>437</v>
      </c>
      <c r="I385" s="43" t="s">
        <v>1135</v>
      </c>
    </row>
    <row r="386" spans="1:9" x14ac:dyDescent="0.3">
      <c r="A386" s="13" t="s">
        <v>1447</v>
      </c>
      <c r="B386" s="13" t="s">
        <v>537</v>
      </c>
      <c r="C386" s="13" t="s">
        <v>206</v>
      </c>
      <c r="D386" s="13">
        <v>12</v>
      </c>
      <c r="E386" s="11" t="s">
        <v>706</v>
      </c>
      <c r="F386" s="11" t="s">
        <v>441</v>
      </c>
      <c r="G386" s="11" t="s">
        <v>440</v>
      </c>
      <c r="H386" s="13" t="s">
        <v>437</v>
      </c>
      <c r="I386" s="45"/>
    </row>
    <row r="387" spans="1:9" s="14" customFormat="1" x14ac:dyDescent="0.3">
      <c r="A387" s="16" t="s">
        <v>1447</v>
      </c>
      <c r="B387" s="16" t="s">
        <v>538</v>
      </c>
      <c r="C387" s="13" t="s">
        <v>1179</v>
      </c>
      <c r="D387" s="13">
        <v>18</v>
      </c>
      <c r="E387" s="11" t="s">
        <v>706</v>
      </c>
      <c r="F387" s="11" t="s">
        <v>697</v>
      </c>
      <c r="G387" s="11" t="s">
        <v>697</v>
      </c>
      <c r="H387" s="13" t="s">
        <v>437</v>
      </c>
      <c r="I387" s="59" t="s">
        <v>1471</v>
      </c>
    </row>
    <row r="388" spans="1:9" s="14" customFormat="1" x14ac:dyDescent="0.3">
      <c r="A388" s="16" t="s">
        <v>1447</v>
      </c>
      <c r="B388" s="16" t="s">
        <v>538</v>
      </c>
      <c r="C388" s="13" t="s">
        <v>1179</v>
      </c>
      <c r="D388" s="13">
        <v>18</v>
      </c>
      <c r="E388" s="11" t="s">
        <v>706</v>
      </c>
      <c r="F388" s="11" t="s">
        <v>697</v>
      </c>
      <c r="G388" s="11" t="s">
        <v>697</v>
      </c>
      <c r="H388" s="13" t="s">
        <v>437</v>
      </c>
      <c r="I388" s="59" t="s">
        <v>1471</v>
      </c>
    </row>
    <row r="389" spans="1:9" s="14" customFormat="1" x14ac:dyDescent="0.3">
      <c r="A389" s="16" t="s">
        <v>1447</v>
      </c>
      <c r="B389" s="16" t="s">
        <v>538</v>
      </c>
      <c r="C389" s="16" t="s">
        <v>539</v>
      </c>
      <c r="D389" s="16">
        <v>14.2</v>
      </c>
      <c r="E389" s="17" t="s">
        <v>1014</v>
      </c>
      <c r="F389" s="17" t="s">
        <v>436</v>
      </c>
      <c r="G389" s="17" t="s">
        <v>436</v>
      </c>
      <c r="H389" s="16" t="s">
        <v>437</v>
      </c>
      <c r="I389" s="43" t="s">
        <v>1472</v>
      </c>
    </row>
    <row r="390" spans="1:9" s="14" customFormat="1" x14ac:dyDescent="0.3">
      <c r="A390" s="16" t="s">
        <v>1447</v>
      </c>
      <c r="B390" s="16" t="s">
        <v>538</v>
      </c>
      <c r="C390" s="16" t="s">
        <v>548</v>
      </c>
      <c r="D390" s="16">
        <v>7.85</v>
      </c>
      <c r="E390" s="17" t="s">
        <v>728</v>
      </c>
      <c r="F390" s="16" t="s">
        <v>436</v>
      </c>
      <c r="G390" s="16" t="s">
        <v>436</v>
      </c>
      <c r="H390" s="16" t="s">
        <v>437</v>
      </c>
      <c r="I390" s="43" t="s">
        <v>1473</v>
      </c>
    </row>
    <row r="391" spans="1:9" s="14" customFormat="1" x14ac:dyDescent="0.3">
      <c r="A391" s="16" t="s">
        <v>1447</v>
      </c>
      <c r="B391" s="16" t="s">
        <v>538</v>
      </c>
      <c r="C391" s="16" t="s">
        <v>540</v>
      </c>
      <c r="D391" s="16">
        <v>14</v>
      </c>
      <c r="E391" s="16" t="s">
        <v>708</v>
      </c>
      <c r="F391" s="17" t="s">
        <v>436</v>
      </c>
      <c r="G391" s="17" t="s">
        <v>436</v>
      </c>
      <c r="H391" s="16" t="s">
        <v>437</v>
      </c>
      <c r="I391" s="43" t="s">
        <v>1472</v>
      </c>
    </row>
    <row r="392" spans="1:9" s="14" customFormat="1" x14ac:dyDescent="0.3">
      <c r="A392" s="16" t="s">
        <v>1447</v>
      </c>
      <c r="B392" s="16" t="s">
        <v>538</v>
      </c>
      <c r="C392" s="16" t="s">
        <v>541</v>
      </c>
      <c r="D392" s="16">
        <v>14</v>
      </c>
      <c r="E392" s="16" t="s">
        <v>708</v>
      </c>
      <c r="F392" s="17" t="s">
        <v>436</v>
      </c>
      <c r="G392" s="17" t="s">
        <v>436</v>
      </c>
      <c r="H392" s="16" t="s">
        <v>437</v>
      </c>
      <c r="I392" s="43" t="s">
        <v>1472</v>
      </c>
    </row>
    <row r="393" spans="1:9" s="14" customFormat="1" x14ac:dyDescent="0.3">
      <c r="A393" s="16" t="s">
        <v>1447</v>
      </c>
      <c r="B393" s="16" t="s">
        <v>538</v>
      </c>
      <c r="C393" s="16" t="s">
        <v>542</v>
      </c>
      <c r="D393" s="16">
        <v>14</v>
      </c>
      <c r="E393" s="16" t="s">
        <v>708</v>
      </c>
      <c r="F393" s="17" t="s">
        <v>436</v>
      </c>
      <c r="G393" s="17" t="s">
        <v>436</v>
      </c>
      <c r="H393" s="16" t="s">
        <v>437</v>
      </c>
      <c r="I393" s="43" t="s">
        <v>1472</v>
      </c>
    </row>
    <row r="394" spans="1:9" s="14" customFormat="1" x14ac:dyDescent="0.3">
      <c r="A394" s="16" t="s">
        <v>1447</v>
      </c>
      <c r="B394" s="16" t="s">
        <v>538</v>
      </c>
      <c r="C394" s="16" t="s">
        <v>543</v>
      </c>
      <c r="D394" s="16">
        <v>14</v>
      </c>
      <c r="E394" s="16" t="s">
        <v>708</v>
      </c>
      <c r="F394" s="17" t="s">
        <v>436</v>
      </c>
      <c r="G394" s="17" t="s">
        <v>436</v>
      </c>
      <c r="H394" s="16" t="s">
        <v>437</v>
      </c>
      <c r="I394" s="43" t="s">
        <v>1472</v>
      </c>
    </row>
    <row r="395" spans="1:9" s="14" customFormat="1" x14ac:dyDescent="0.3">
      <c r="A395" s="16" t="s">
        <v>1447</v>
      </c>
      <c r="B395" s="16" t="s">
        <v>538</v>
      </c>
      <c r="C395" s="16" t="s">
        <v>544</v>
      </c>
      <c r="D395" s="16">
        <v>21.8</v>
      </c>
      <c r="E395" s="17" t="s">
        <v>1014</v>
      </c>
      <c r="F395" s="17" t="s">
        <v>436</v>
      </c>
      <c r="G395" s="17" t="s">
        <v>436</v>
      </c>
      <c r="H395" s="16" t="s">
        <v>437</v>
      </c>
      <c r="I395" s="43" t="s">
        <v>1472</v>
      </c>
    </row>
    <row r="396" spans="1:9" x14ac:dyDescent="0.3">
      <c r="A396" s="16" t="s">
        <v>1447</v>
      </c>
      <c r="B396" s="16" t="s">
        <v>538</v>
      </c>
      <c r="C396" s="16" t="s">
        <v>545</v>
      </c>
      <c r="D396" s="16">
        <v>13.7</v>
      </c>
      <c r="E396" s="16" t="s">
        <v>708</v>
      </c>
      <c r="F396" s="17" t="s">
        <v>436</v>
      </c>
      <c r="G396" s="17" t="s">
        <v>436</v>
      </c>
      <c r="H396" s="16" t="s">
        <v>437</v>
      </c>
      <c r="I396" s="43" t="s">
        <v>1472</v>
      </c>
    </row>
    <row r="397" spans="1:9" s="14" customFormat="1" x14ac:dyDescent="0.3">
      <c r="A397" s="16" t="s">
        <v>1447</v>
      </c>
      <c r="B397" s="16" t="s">
        <v>538</v>
      </c>
      <c r="C397" s="16" t="s">
        <v>547</v>
      </c>
      <c r="D397" s="16">
        <v>14.95</v>
      </c>
      <c r="E397" s="17" t="s">
        <v>706</v>
      </c>
      <c r="F397" s="17" t="s">
        <v>441</v>
      </c>
      <c r="G397" s="17" t="s">
        <v>440</v>
      </c>
      <c r="H397" s="16" t="s">
        <v>437</v>
      </c>
      <c r="I397" s="43" t="s">
        <v>1472</v>
      </c>
    </row>
    <row r="398" spans="1:9" s="14" customFormat="1" x14ac:dyDescent="0.3">
      <c r="A398" s="16" t="s">
        <v>1447</v>
      </c>
      <c r="B398" s="16" t="s">
        <v>538</v>
      </c>
      <c r="C398" s="16" t="s">
        <v>546</v>
      </c>
      <c r="D398" s="16">
        <v>22</v>
      </c>
      <c r="E398" s="17" t="s">
        <v>1014</v>
      </c>
      <c r="F398" s="17" t="s">
        <v>436</v>
      </c>
      <c r="G398" s="17" t="s">
        <v>436</v>
      </c>
      <c r="H398" s="16" t="s">
        <v>437</v>
      </c>
      <c r="I398" s="43" t="s">
        <v>1472</v>
      </c>
    </row>
    <row r="399" spans="1:9" s="14" customFormat="1" x14ac:dyDescent="0.3">
      <c r="A399" s="16" t="s">
        <v>1447</v>
      </c>
      <c r="B399" s="16" t="s">
        <v>538</v>
      </c>
      <c r="C399" s="16" t="s">
        <v>275</v>
      </c>
      <c r="D399" s="16">
        <v>39.4</v>
      </c>
      <c r="E399" s="17" t="s">
        <v>728</v>
      </c>
      <c r="F399" s="16" t="s">
        <v>436</v>
      </c>
      <c r="G399" s="16" t="s">
        <v>436</v>
      </c>
      <c r="H399" s="16" t="s">
        <v>437</v>
      </c>
      <c r="I399" s="43" t="s">
        <v>1473</v>
      </c>
    </row>
    <row r="400" spans="1:9" s="14" customFormat="1" x14ac:dyDescent="0.3">
      <c r="A400" s="16" t="s">
        <v>1447</v>
      </c>
      <c r="B400" s="16" t="s">
        <v>538</v>
      </c>
      <c r="C400" s="16" t="s">
        <v>549</v>
      </c>
      <c r="D400" s="16">
        <v>6.65</v>
      </c>
      <c r="E400" s="17" t="s">
        <v>415</v>
      </c>
      <c r="F400" s="17" t="s">
        <v>439</v>
      </c>
      <c r="G400" s="17" t="s">
        <v>439</v>
      </c>
      <c r="H400" s="16" t="s">
        <v>437</v>
      </c>
      <c r="I400" s="48" t="s">
        <v>1302</v>
      </c>
    </row>
    <row r="401" spans="1:9" s="14" customFormat="1" x14ac:dyDescent="0.3">
      <c r="A401" s="16" t="s">
        <v>1447</v>
      </c>
      <c r="B401" s="16" t="s">
        <v>538</v>
      </c>
      <c r="C401" s="16" t="s">
        <v>550</v>
      </c>
      <c r="D401" s="16">
        <v>7.85</v>
      </c>
      <c r="E401" s="17" t="s">
        <v>415</v>
      </c>
      <c r="F401" s="17" t="s">
        <v>439</v>
      </c>
      <c r="G401" s="17" t="s">
        <v>439</v>
      </c>
      <c r="H401" s="16" t="s">
        <v>437</v>
      </c>
      <c r="I401" s="48" t="s">
        <v>1302</v>
      </c>
    </row>
    <row r="402" spans="1:9" s="14" customFormat="1" x14ac:dyDescent="0.3">
      <c r="A402" s="16" t="s">
        <v>1447</v>
      </c>
      <c r="B402" s="16" t="s">
        <v>538</v>
      </c>
      <c r="C402" s="16" t="s">
        <v>313</v>
      </c>
      <c r="D402" s="16">
        <v>4</v>
      </c>
      <c r="E402" s="11" t="s">
        <v>416</v>
      </c>
      <c r="F402" s="17" t="s">
        <v>436</v>
      </c>
      <c r="G402" s="17" t="s">
        <v>436</v>
      </c>
      <c r="H402" s="16" t="s">
        <v>437</v>
      </c>
      <c r="I402" s="43" t="s">
        <v>1472</v>
      </c>
    </row>
    <row r="403" spans="1:9" s="14" customFormat="1" x14ac:dyDescent="0.3">
      <c r="A403" s="16" t="s">
        <v>1447</v>
      </c>
      <c r="B403" s="16" t="s">
        <v>538</v>
      </c>
      <c r="C403" s="16" t="s">
        <v>12</v>
      </c>
      <c r="D403" s="16">
        <v>18.5</v>
      </c>
      <c r="E403" s="17" t="s">
        <v>708</v>
      </c>
      <c r="F403" s="17" t="s">
        <v>436</v>
      </c>
      <c r="G403" s="17" t="s">
        <v>436</v>
      </c>
      <c r="H403" s="16" t="s">
        <v>437</v>
      </c>
      <c r="I403" s="43" t="s">
        <v>1472</v>
      </c>
    </row>
    <row r="404" spans="1:9" s="14" customFormat="1" x14ac:dyDescent="0.3">
      <c r="A404" s="16" t="s">
        <v>1447</v>
      </c>
      <c r="B404" s="16" t="s">
        <v>538</v>
      </c>
      <c r="C404" s="16" t="s">
        <v>60</v>
      </c>
      <c r="D404" s="16">
        <v>6.3</v>
      </c>
      <c r="E404" s="17" t="s">
        <v>978</v>
      </c>
      <c r="F404" s="17" t="s">
        <v>441</v>
      </c>
      <c r="G404" s="17" t="s">
        <v>698</v>
      </c>
      <c r="H404" s="16" t="s">
        <v>437</v>
      </c>
      <c r="I404" s="43" t="s">
        <v>1472</v>
      </c>
    </row>
    <row r="405" spans="1:9" s="14" customFormat="1" x14ac:dyDescent="0.3">
      <c r="A405" s="16" t="s">
        <v>1447</v>
      </c>
      <c r="B405" s="16" t="s">
        <v>538</v>
      </c>
      <c r="C405" s="16" t="s">
        <v>551</v>
      </c>
      <c r="D405" s="16">
        <v>9.8000000000000007</v>
      </c>
      <c r="E405" s="17" t="s">
        <v>706</v>
      </c>
      <c r="F405" s="17" t="s">
        <v>441</v>
      </c>
      <c r="G405" s="17" t="s">
        <v>698</v>
      </c>
      <c r="H405" s="16" t="s">
        <v>437</v>
      </c>
      <c r="I405" s="43" t="s">
        <v>1472</v>
      </c>
    </row>
    <row r="406" spans="1:9" s="14" customFormat="1" x14ac:dyDescent="0.3">
      <c r="A406" s="16" t="s">
        <v>1447</v>
      </c>
      <c r="B406" s="16" t="s">
        <v>552</v>
      </c>
      <c r="C406" s="16" t="s">
        <v>109</v>
      </c>
      <c r="D406" s="16">
        <v>13.6</v>
      </c>
      <c r="E406" s="17" t="s">
        <v>1014</v>
      </c>
      <c r="F406" s="17" t="s">
        <v>436</v>
      </c>
      <c r="G406" s="17" t="s">
        <v>436</v>
      </c>
      <c r="H406" s="16" t="s">
        <v>437</v>
      </c>
      <c r="I406" s="43"/>
    </row>
    <row r="407" spans="1:9" s="14" customFormat="1" x14ac:dyDescent="0.3">
      <c r="A407" s="16" t="s">
        <v>1447</v>
      </c>
      <c r="B407" s="16" t="s">
        <v>552</v>
      </c>
      <c r="C407" s="16" t="s">
        <v>108</v>
      </c>
      <c r="D407" s="16">
        <v>13.8</v>
      </c>
      <c r="E407" s="17" t="s">
        <v>1014</v>
      </c>
      <c r="F407" s="17" t="s">
        <v>436</v>
      </c>
      <c r="G407" s="17" t="s">
        <v>436</v>
      </c>
      <c r="H407" s="16" t="s">
        <v>437</v>
      </c>
      <c r="I407" s="43"/>
    </row>
    <row r="408" spans="1:9" s="14" customFormat="1" x14ac:dyDescent="0.3">
      <c r="A408" s="16" t="s">
        <v>1447</v>
      </c>
      <c r="B408" s="16" t="s">
        <v>552</v>
      </c>
      <c r="C408" s="16" t="s">
        <v>110</v>
      </c>
      <c r="D408" s="16">
        <v>14</v>
      </c>
      <c r="E408" s="17" t="s">
        <v>1014</v>
      </c>
      <c r="F408" s="17" t="s">
        <v>436</v>
      </c>
      <c r="G408" s="17" t="s">
        <v>436</v>
      </c>
      <c r="H408" s="16" t="s">
        <v>437</v>
      </c>
      <c r="I408" s="43"/>
    </row>
    <row r="409" spans="1:9" s="14" customFormat="1" x14ac:dyDescent="0.3">
      <c r="A409" s="16" t="s">
        <v>1447</v>
      </c>
      <c r="B409" s="16" t="s">
        <v>552</v>
      </c>
      <c r="C409" s="16" t="s">
        <v>62</v>
      </c>
      <c r="D409" s="16">
        <v>14</v>
      </c>
      <c r="E409" s="17" t="s">
        <v>1014</v>
      </c>
      <c r="F409" s="17" t="s">
        <v>436</v>
      </c>
      <c r="G409" s="17" t="s">
        <v>436</v>
      </c>
      <c r="H409" s="16" t="s">
        <v>437</v>
      </c>
      <c r="I409" s="43"/>
    </row>
    <row r="410" spans="1:9" s="14" customFormat="1" x14ac:dyDescent="0.3">
      <c r="A410" s="16" t="s">
        <v>1447</v>
      </c>
      <c r="B410" s="16" t="s">
        <v>552</v>
      </c>
      <c r="C410" s="16" t="s">
        <v>561</v>
      </c>
      <c r="D410" s="16">
        <v>28.8</v>
      </c>
      <c r="E410" s="17" t="s">
        <v>1014</v>
      </c>
      <c r="F410" s="17" t="s">
        <v>436</v>
      </c>
      <c r="G410" s="17" t="s">
        <v>436</v>
      </c>
      <c r="H410" s="16" t="s">
        <v>437</v>
      </c>
      <c r="I410" s="43"/>
    </row>
    <row r="411" spans="1:9" s="14" customFormat="1" x14ac:dyDescent="0.3">
      <c r="A411" s="16" t="s">
        <v>1447</v>
      </c>
      <c r="B411" s="16" t="s">
        <v>552</v>
      </c>
      <c r="C411" s="16" t="s">
        <v>564</v>
      </c>
      <c r="D411" s="16">
        <v>5.8</v>
      </c>
      <c r="E411" s="16" t="s">
        <v>708</v>
      </c>
      <c r="F411" s="17" t="s">
        <v>436</v>
      </c>
      <c r="G411" s="17" t="s">
        <v>436</v>
      </c>
      <c r="H411" s="16" t="s">
        <v>437</v>
      </c>
      <c r="I411" s="43"/>
    </row>
    <row r="412" spans="1:9" s="14" customFormat="1" x14ac:dyDescent="0.3">
      <c r="A412" s="16" t="s">
        <v>1447</v>
      </c>
      <c r="B412" s="16" t="s">
        <v>552</v>
      </c>
      <c r="C412" s="16" t="s">
        <v>562</v>
      </c>
      <c r="D412" s="16">
        <v>13.6</v>
      </c>
      <c r="E412" s="17" t="s">
        <v>1014</v>
      </c>
      <c r="F412" s="17" t="s">
        <v>436</v>
      </c>
      <c r="G412" s="17" t="s">
        <v>436</v>
      </c>
      <c r="H412" s="16" t="s">
        <v>437</v>
      </c>
      <c r="I412" s="43"/>
    </row>
    <row r="413" spans="1:9" s="14" customFormat="1" x14ac:dyDescent="0.3">
      <c r="A413" s="16" t="s">
        <v>1447</v>
      </c>
      <c r="B413" s="16" t="s">
        <v>552</v>
      </c>
      <c r="C413" s="16" t="s">
        <v>428</v>
      </c>
      <c r="D413" s="16">
        <v>13.6</v>
      </c>
      <c r="E413" s="17" t="s">
        <v>1014</v>
      </c>
      <c r="F413" s="17" t="s">
        <v>436</v>
      </c>
      <c r="G413" s="17" t="s">
        <v>436</v>
      </c>
      <c r="H413" s="16" t="s">
        <v>437</v>
      </c>
      <c r="I413" s="43"/>
    </row>
    <row r="414" spans="1:9" s="14" customFormat="1" x14ac:dyDescent="0.3">
      <c r="A414" s="16" t="s">
        <v>1447</v>
      </c>
      <c r="B414" s="16" t="s">
        <v>552</v>
      </c>
      <c r="C414" s="16" t="s">
        <v>429</v>
      </c>
      <c r="D414" s="16">
        <v>13.6</v>
      </c>
      <c r="E414" s="17" t="s">
        <v>1014</v>
      </c>
      <c r="F414" s="17" t="s">
        <v>436</v>
      </c>
      <c r="G414" s="17" t="s">
        <v>436</v>
      </c>
      <c r="H414" s="16" t="s">
        <v>437</v>
      </c>
      <c r="I414" s="43"/>
    </row>
    <row r="415" spans="1:9" s="14" customFormat="1" x14ac:dyDescent="0.3">
      <c r="A415" s="16" t="s">
        <v>1447</v>
      </c>
      <c r="B415" s="16" t="s">
        <v>552</v>
      </c>
      <c r="C415" s="16" t="s">
        <v>430</v>
      </c>
      <c r="D415" s="16">
        <v>13.6</v>
      </c>
      <c r="E415" s="17" t="s">
        <v>1014</v>
      </c>
      <c r="F415" s="17" t="s">
        <v>436</v>
      </c>
      <c r="G415" s="17" t="s">
        <v>436</v>
      </c>
      <c r="H415" s="16" t="s">
        <v>437</v>
      </c>
      <c r="I415" s="43"/>
    </row>
    <row r="416" spans="1:9" s="14" customFormat="1" x14ac:dyDescent="0.3">
      <c r="A416" s="16" t="s">
        <v>1447</v>
      </c>
      <c r="B416" s="16" t="s">
        <v>552</v>
      </c>
      <c r="C416" s="16" t="s">
        <v>432</v>
      </c>
      <c r="D416" s="16">
        <v>13.6</v>
      </c>
      <c r="E416" s="17" t="s">
        <v>1014</v>
      </c>
      <c r="F416" s="17" t="s">
        <v>436</v>
      </c>
      <c r="G416" s="17" t="s">
        <v>436</v>
      </c>
      <c r="H416" s="16" t="s">
        <v>437</v>
      </c>
      <c r="I416" s="43"/>
    </row>
    <row r="417" spans="1:9" s="14" customFormat="1" x14ac:dyDescent="0.3">
      <c r="A417" s="16" t="s">
        <v>1447</v>
      </c>
      <c r="B417" s="16" t="s">
        <v>552</v>
      </c>
      <c r="C417" s="16" t="s">
        <v>433</v>
      </c>
      <c r="D417" s="16">
        <v>13.6</v>
      </c>
      <c r="E417" s="17" t="s">
        <v>1014</v>
      </c>
      <c r="F417" s="17" t="s">
        <v>436</v>
      </c>
      <c r="G417" s="17" t="s">
        <v>436</v>
      </c>
      <c r="H417" s="16" t="s">
        <v>437</v>
      </c>
      <c r="I417" s="43"/>
    </row>
    <row r="418" spans="1:9" s="14" customFormat="1" x14ac:dyDescent="0.3">
      <c r="A418" s="16" t="s">
        <v>1447</v>
      </c>
      <c r="B418" s="16" t="s">
        <v>552</v>
      </c>
      <c r="C418" s="16" t="s">
        <v>568</v>
      </c>
      <c r="D418" s="16">
        <v>14.1</v>
      </c>
      <c r="E418" s="17" t="s">
        <v>1014</v>
      </c>
      <c r="F418" s="17" t="s">
        <v>436</v>
      </c>
      <c r="G418" s="17" t="s">
        <v>436</v>
      </c>
      <c r="H418" s="16" t="s">
        <v>437</v>
      </c>
      <c r="I418" s="43"/>
    </row>
    <row r="419" spans="1:9" s="14" customFormat="1" ht="16.2" x14ac:dyDescent="0.3">
      <c r="A419" s="16" t="s">
        <v>1447</v>
      </c>
      <c r="B419" s="16" t="s">
        <v>552</v>
      </c>
      <c r="C419" s="16" t="s">
        <v>566</v>
      </c>
      <c r="D419" s="16">
        <v>2.0499999999999998</v>
      </c>
      <c r="E419" s="17" t="s">
        <v>415</v>
      </c>
      <c r="F419" s="17" t="s">
        <v>439</v>
      </c>
      <c r="G419" s="17" t="s">
        <v>439</v>
      </c>
      <c r="H419" s="16" t="s">
        <v>437</v>
      </c>
      <c r="I419" s="48" t="s">
        <v>1302</v>
      </c>
    </row>
    <row r="420" spans="1:9" s="14" customFormat="1" ht="16.2" x14ac:dyDescent="0.3">
      <c r="A420" s="16" t="s">
        <v>1447</v>
      </c>
      <c r="B420" s="16" t="s">
        <v>552</v>
      </c>
      <c r="C420" s="16" t="s">
        <v>567</v>
      </c>
      <c r="D420" s="16">
        <v>5.15</v>
      </c>
      <c r="E420" s="17" t="s">
        <v>415</v>
      </c>
      <c r="F420" s="17" t="s">
        <v>439</v>
      </c>
      <c r="G420" s="17" t="s">
        <v>439</v>
      </c>
      <c r="H420" s="16" t="s">
        <v>437</v>
      </c>
      <c r="I420" s="48" t="s">
        <v>1302</v>
      </c>
    </row>
    <row r="421" spans="1:9" s="14" customFormat="1" x14ac:dyDescent="0.3">
      <c r="A421" s="16" t="s">
        <v>1447</v>
      </c>
      <c r="B421" s="16" t="s">
        <v>552</v>
      </c>
      <c r="C421" s="16" t="s">
        <v>563</v>
      </c>
      <c r="D421" s="16">
        <v>2.2000000000000002</v>
      </c>
      <c r="E421" s="17" t="s">
        <v>415</v>
      </c>
      <c r="F421" s="17" t="s">
        <v>439</v>
      </c>
      <c r="G421" s="17" t="s">
        <v>439</v>
      </c>
      <c r="H421" s="16" t="s">
        <v>437</v>
      </c>
      <c r="I421" s="48" t="s">
        <v>1302</v>
      </c>
    </row>
    <row r="422" spans="1:9" s="14" customFormat="1" x14ac:dyDescent="0.3">
      <c r="A422" s="16" t="s">
        <v>1447</v>
      </c>
      <c r="B422" s="16" t="s">
        <v>552</v>
      </c>
      <c r="C422" s="16" t="s">
        <v>3</v>
      </c>
      <c r="D422" s="16">
        <v>4.0999999999999996</v>
      </c>
      <c r="E422" s="16" t="s">
        <v>708</v>
      </c>
      <c r="F422" s="17" t="s">
        <v>436</v>
      </c>
      <c r="G422" s="17" t="s">
        <v>436</v>
      </c>
      <c r="H422" s="16" t="s">
        <v>437</v>
      </c>
      <c r="I422" s="43"/>
    </row>
    <row r="423" spans="1:9" s="14" customFormat="1" x14ac:dyDescent="0.3">
      <c r="A423" s="16" t="s">
        <v>1447</v>
      </c>
      <c r="B423" s="16" t="s">
        <v>552</v>
      </c>
      <c r="C423" s="16" t="s">
        <v>1025</v>
      </c>
      <c r="D423" s="16">
        <v>1.7</v>
      </c>
      <c r="E423" s="16" t="s">
        <v>705</v>
      </c>
      <c r="F423" s="16" t="s">
        <v>436</v>
      </c>
      <c r="G423" s="17" t="s">
        <v>698</v>
      </c>
      <c r="H423" s="16" t="s">
        <v>437</v>
      </c>
      <c r="I423" s="43"/>
    </row>
    <row r="424" spans="1:9" s="14" customFormat="1" x14ac:dyDescent="0.3">
      <c r="A424" s="16" t="s">
        <v>1447</v>
      </c>
      <c r="B424" s="16" t="s">
        <v>552</v>
      </c>
      <c r="C424" s="16" t="s">
        <v>565</v>
      </c>
      <c r="D424" s="16">
        <v>157</v>
      </c>
      <c r="E424" s="16" t="s">
        <v>708</v>
      </c>
      <c r="F424" s="17" t="s">
        <v>436</v>
      </c>
      <c r="G424" s="17" t="s">
        <v>436</v>
      </c>
      <c r="H424" s="16" t="s">
        <v>437</v>
      </c>
      <c r="I424" s="43"/>
    </row>
    <row r="425" spans="1:9" s="14" customFormat="1" x14ac:dyDescent="0.3">
      <c r="A425" s="16" t="s">
        <v>1447</v>
      </c>
      <c r="B425" s="16" t="s">
        <v>552</v>
      </c>
      <c r="C425" s="16" t="s">
        <v>247</v>
      </c>
      <c r="D425" s="16">
        <v>30.25</v>
      </c>
      <c r="E425" s="17" t="s">
        <v>705</v>
      </c>
      <c r="F425" s="16" t="s">
        <v>436</v>
      </c>
      <c r="G425" s="17" t="s">
        <v>698</v>
      </c>
      <c r="H425" s="16" t="s">
        <v>437</v>
      </c>
      <c r="I425" s="43"/>
    </row>
    <row r="426" spans="1:9" s="14" customFormat="1" x14ac:dyDescent="0.3">
      <c r="A426" s="16" t="s">
        <v>1447</v>
      </c>
      <c r="B426" s="16" t="s">
        <v>552</v>
      </c>
      <c r="C426" s="16" t="s">
        <v>569</v>
      </c>
      <c r="D426" s="16">
        <v>60.1</v>
      </c>
      <c r="E426" s="16" t="s">
        <v>708</v>
      </c>
      <c r="F426" s="17" t="s">
        <v>436</v>
      </c>
      <c r="G426" s="17" t="s">
        <v>436</v>
      </c>
      <c r="H426" s="16" t="s">
        <v>437</v>
      </c>
      <c r="I426" s="43"/>
    </row>
    <row r="427" spans="1:9" s="14" customFormat="1" ht="16.2" x14ac:dyDescent="0.3">
      <c r="A427" s="16" t="s">
        <v>1447</v>
      </c>
      <c r="B427" s="16" t="s">
        <v>552</v>
      </c>
      <c r="C427" s="16" t="s">
        <v>570</v>
      </c>
      <c r="D427" s="16">
        <v>198</v>
      </c>
      <c r="E427" s="17" t="s">
        <v>705</v>
      </c>
      <c r="F427" s="16" t="s">
        <v>436</v>
      </c>
      <c r="G427" s="17" t="s">
        <v>698</v>
      </c>
      <c r="H427" s="16" t="s">
        <v>437</v>
      </c>
      <c r="I427" s="43"/>
    </row>
    <row r="428" spans="1:9" s="14" customFormat="1" x14ac:dyDescent="0.3">
      <c r="A428" s="16" t="s">
        <v>1447</v>
      </c>
      <c r="B428" s="16" t="s">
        <v>552</v>
      </c>
      <c r="C428" s="16" t="s">
        <v>1184</v>
      </c>
      <c r="D428" s="16">
        <f>16.06</f>
        <v>16.059999999999999</v>
      </c>
      <c r="E428" s="17" t="s">
        <v>795</v>
      </c>
      <c r="F428" s="16" t="s">
        <v>436</v>
      </c>
      <c r="G428" s="17" t="s">
        <v>698</v>
      </c>
      <c r="H428" s="16" t="s">
        <v>437</v>
      </c>
      <c r="I428" s="43"/>
    </row>
    <row r="429" spans="1:9" s="14" customFormat="1" x14ac:dyDescent="0.3">
      <c r="A429" s="16" t="s">
        <v>1447</v>
      </c>
      <c r="B429" s="16" t="s">
        <v>571</v>
      </c>
      <c r="C429" s="16" t="s">
        <v>1026</v>
      </c>
      <c r="D429" s="16">
        <v>27.5</v>
      </c>
      <c r="E429" s="16" t="s">
        <v>708</v>
      </c>
      <c r="F429" s="17" t="s">
        <v>436</v>
      </c>
      <c r="G429" s="17" t="s">
        <v>436</v>
      </c>
      <c r="H429" s="16" t="s">
        <v>437</v>
      </c>
      <c r="I429" s="43"/>
    </row>
    <row r="430" spans="1:9" s="14" customFormat="1" x14ac:dyDescent="0.3">
      <c r="A430" s="16" t="s">
        <v>1447</v>
      </c>
      <c r="B430" s="16" t="s">
        <v>571</v>
      </c>
      <c r="C430" s="16" t="s">
        <v>572</v>
      </c>
      <c r="D430" s="16">
        <v>14.6</v>
      </c>
      <c r="E430" s="16" t="s">
        <v>708</v>
      </c>
      <c r="F430" s="17" t="s">
        <v>436</v>
      </c>
      <c r="G430" s="17" t="s">
        <v>436</v>
      </c>
      <c r="H430" s="16" t="s">
        <v>437</v>
      </c>
      <c r="I430" s="43"/>
    </row>
    <row r="431" spans="1:9" s="14" customFormat="1" x14ac:dyDescent="0.3">
      <c r="A431" s="16" t="s">
        <v>1447</v>
      </c>
      <c r="B431" s="16" t="s">
        <v>571</v>
      </c>
      <c r="C431" s="16" t="s">
        <v>573</v>
      </c>
      <c r="D431" s="16">
        <v>30.3</v>
      </c>
      <c r="E431" s="17" t="s">
        <v>708</v>
      </c>
      <c r="F431" s="17" t="s">
        <v>436</v>
      </c>
      <c r="G431" s="17" t="s">
        <v>436</v>
      </c>
      <c r="H431" s="16" t="s">
        <v>437</v>
      </c>
      <c r="I431" s="43"/>
    </row>
    <row r="432" spans="1:9" s="14" customFormat="1" x14ac:dyDescent="0.3">
      <c r="A432" s="16" t="s">
        <v>1447</v>
      </c>
      <c r="B432" s="16" t="s">
        <v>571</v>
      </c>
      <c r="C432" s="16" t="s">
        <v>574</v>
      </c>
      <c r="D432" s="16">
        <v>21</v>
      </c>
      <c r="E432" s="17" t="s">
        <v>728</v>
      </c>
      <c r="F432" s="16" t="s">
        <v>436</v>
      </c>
      <c r="G432" s="16" t="s">
        <v>436</v>
      </c>
      <c r="H432" s="16" t="s">
        <v>437</v>
      </c>
      <c r="I432" s="43" t="s">
        <v>1135</v>
      </c>
    </row>
    <row r="433" spans="1:9" s="14" customFormat="1" x14ac:dyDescent="0.3">
      <c r="A433" s="16" t="s">
        <v>1447</v>
      </c>
      <c r="B433" s="16" t="s">
        <v>571</v>
      </c>
      <c r="C433" s="16" t="s">
        <v>373</v>
      </c>
      <c r="D433" s="16">
        <v>23.25</v>
      </c>
      <c r="E433" s="17" t="s">
        <v>706</v>
      </c>
      <c r="F433" s="17" t="s">
        <v>441</v>
      </c>
      <c r="G433" s="17" t="s">
        <v>698</v>
      </c>
      <c r="H433" s="16" t="s">
        <v>437</v>
      </c>
      <c r="I433" s="43"/>
    </row>
    <row r="434" spans="1:9" s="14" customFormat="1" x14ac:dyDescent="0.3">
      <c r="A434" s="16" t="s">
        <v>1447</v>
      </c>
      <c r="B434" s="16" t="s">
        <v>571</v>
      </c>
      <c r="C434" s="16" t="s">
        <v>1013</v>
      </c>
      <c r="D434" s="16">
        <v>45.3</v>
      </c>
      <c r="E434" s="17" t="s">
        <v>1014</v>
      </c>
      <c r="F434" s="17" t="s">
        <v>436</v>
      </c>
      <c r="G434" s="17" t="s">
        <v>436</v>
      </c>
      <c r="H434" s="16" t="s">
        <v>437</v>
      </c>
      <c r="I434" s="43"/>
    </row>
    <row r="435" spans="1:9" s="14" customFormat="1" x14ac:dyDescent="0.3">
      <c r="A435" s="16" t="s">
        <v>1447</v>
      </c>
      <c r="B435" s="16" t="s">
        <v>571</v>
      </c>
      <c r="C435" s="16" t="s">
        <v>575</v>
      </c>
      <c r="D435" s="16">
        <v>13.35</v>
      </c>
      <c r="E435" s="17" t="s">
        <v>1014</v>
      </c>
      <c r="F435" s="17" t="s">
        <v>436</v>
      </c>
      <c r="G435" s="17" t="s">
        <v>436</v>
      </c>
      <c r="H435" s="16" t="s">
        <v>437</v>
      </c>
      <c r="I435" s="43"/>
    </row>
    <row r="436" spans="1:9" s="14" customFormat="1" x14ac:dyDescent="0.3">
      <c r="A436" s="16" t="s">
        <v>1447</v>
      </c>
      <c r="B436" s="16" t="s">
        <v>571</v>
      </c>
      <c r="C436" s="16" t="s">
        <v>1019</v>
      </c>
      <c r="D436" s="16">
        <v>14.95</v>
      </c>
      <c r="E436" s="16" t="s">
        <v>1014</v>
      </c>
      <c r="F436" s="17" t="s">
        <v>436</v>
      </c>
      <c r="G436" s="17" t="s">
        <v>436</v>
      </c>
      <c r="H436" s="16" t="s">
        <v>437</v>
      </c>
      <c r="I436" s="43"/>
    </row>
    <row r="437" spans="1:9" s="14" customFormat="1" x14ac:dyDescent="0.3">
      <c r="A437" s="16" t="s">
        <v>1447</v>
      </c>
      <c r="B437" s="16" t="s">
        <v>571</v>
      </c>
      <c r="C437" s="16" t="s">
        <v>1020</v>
      </c>
      <c r="D437" s="16">
        <v>14.15</v>
      </c>
      <c r="E437" s="16" t="s">
        <v>1014</v>
      </c>
      <c r="F437" s="17" t="s">
        <v>436</v>
      </c>
      <c r="G437" s="17" t="s">
        <v>436</v>
      </c>
      <c r="H437" s="16" t="s">
        <v>437</v>
      </c>
      <c r="I437" s="43"/>
    </row>
    <row r="438" spans="1:9" s="14" customFormat="1" x14ac:dyDescent="0.3">
      <c r="A438" s="13" t="s">
        <v>1447</v>
      </c>
      <c r="B438" s="13" t="s">
        <v>571</v>
      </c>
      <c r="C438" s="13" t="s">
        <v>1178</v>
      </c>
      <c r="D438" s="13">
        <v>44.55</v>
      </c>
      <c r="E438" s="11" t="s">
        <v>705</v>
      </c>
      <c r="F438" s="13" t="s">
        <v>436</v>
      </c>
      <c r="G438" s="13" t="s">
        <v>698</v>
      </c>
      <c r="H438" s="11" t="s">
        <v>437</v>
      </c>
      <c r="I438" s="43"/>
    </row>
    <row r="439" spans="1:9" s="14" customFormat="1" x14ac:dyDescent="0.3">
      <c r="A439" s="16" t="s">
        <v>1447</v>
      </c>
      <c r="B439" s="16" t="s">
        <v>535</v>
      </c>
      <c r="C439" s="16" t="s">
        <v>19</v>
      </c>
      <c r="D439" s="16">
        <v>36.1</v>
      </c>
      <c r="E439" s="17" t="s">
        <v>728</v>
      </c>
      <c r="F439" s="16" t="s">
        <v>436</v>
      </c>
      <c r="G439" s="16" t="s">
        <v>436</v>
      </c>
      <c r="H439" s="16" t="s">
        <v>437</v>
      </c>
      <c r="I439" s="43" t="s">
        <v>1135</v>
      </c>
    </row>
    <row r="440" spans="1:9" s="14" customFormat="1" x14ac:dyDescent="0.3">
      <c r="A440" s="13" t="s">
        <v>1447</v>
      </c>
      <c r="B440" s="13" t="s">
        <v>535</v>
      </c>
      <c r="C440" s="13" t="s">
        <v>27</v>
      </c>
      <c r="D440" s="13">
        <v>8.4</v>
      </c>
      <c r="E440" s="11" t="s">
        <v>415</v>
      </c>
      <c r="F440" s="11" t="s">
        <v>439</v>
      </c>
      <c r="G440" s="11" t="s">
        <v>439</v>
      </c>
      <c r="H440" s="13" t="s">
        <v>437</v>
      </c>
      <c r="I440" s="48" t="s">
        <v>1302</v>
      </c>
    </row>
    <row r="441" spans="1:9" s="14" customFormat="1" x14ac:dyDescent="0.3">
      <c r="A441" s="16" t="s">
        <v>1447</v>
      </c>
      <c r="B441" s="16" t="s">
        <v>535</v>
      </c>
      <c r="C441" s="16" t="s">
        <v>0</v>
      </c>
      <c r="D441" s="16">
        <v>64</v>
      </c>
      <c r="E441" s="17" t="s">
        <v>705</v>
      </c>
      <c r="F441" s="16" t="s">
        <v>436</v>
      </c>
      <c r="G441" s="17" t="s">
        <v>698</v>
      </c>
      <c r="H441" s="16" t="s">
        <v>437</v>
      </c>
      <c r="I441" s="43"/>
    </row>
    <row r="442" spans="1:9" s="14" customFormat="1" x14ac:dyDescent="0.3">
      <c r="A442" s="16" t="s">
        <v>1447</v>
      </c>
      <c r="B442" s="16" t="s">
        <v>535</v>
      </c>
      <c r="C442" s="16" t="s">
        <v>206</v>
      </c>
      <c r="D442" s="16">
        <v>15.25</v>
      </c>
      <c r="E442" s="17" t="s">
        <v>706</v>
      </c>
      <c r="F442" s="17" t="s">
        <v>441</v>
      </c>
      <c r="G442" s="17" t="s">
        <v>440</v>
      </c>
      <c r="H442" s="16" t="s">
        <v>437</v>
      </c>
      <c r="I442" s="43"/>
    </row>
    <row r="443" spans="1:9" s="14" customFormat="1" x14ac:dyDescent="0.3">
      <c r="A443" s="16" t="s">
        <v>1447</v>
      </c>
      <c r="B443" s="16" t="s">
        <v>535</v>
      </c>
      <c r="C443" s="16" t="s">
        <v>206</v>
      </c>
      <c r="D443" s="16">
        <v>12.4</v>
      </c>
      <c r="E443" s="17" t="s">
        <v>706</v>
      </c>
      <c r="F443" s="17" t="s">
        <v>441</v>
      </c>
      <c r="G443" s="17" t="s">
        <v>440</v>
      </c>
      <c r="H443" s="16" t="s">
        <v>437</v>
      </c>
      <c r="I443" s="43"/>
    </row>
    <row r="444" spans="1:9" s="14" customFormat="1" x14ac:dyDescent="0.3">
      <c r="A444" s="16" t="s">
        <v>1447</v>
      </c>
      <c r="B444" s="16" t="s">
        <v>535</v>
      </c>
      <c r="C444" s="16" t="s">
        <v>1017</v>
      </c>
      <c r="D444" s="16">
        <v>14.2</v>
      </c>
      <c r="E444" s="17" t="s">
        <v>1014</v>
      </c>
      <c r="F444" s="17" t="s">
        <v>436</v>
      </c>
      <c r="G444" s="17" t="s">
        <v>436</v>
      </c>
      <c r="H444" s="16" t="s">
        <v>437</v>
      </c>
      <c r="I444" s="43"/>
    </row>
    <row r="445" spans="1:9" x14ac:dyDescent="0.3">
      <c r="A445" s="16" t="s">
        <v>1447</v>
      </c>
      <c r="B445" s="16" t="s">
        <v>535</v>
      </c>
      <c r="C445" s="16" t="s">
        <v>313</v>
      </c>
      <c r="D445" s="16">
        <v>6.2</v>
      </c>
      <c r="E445" s="11" t="s">
        <v>416</v>
      </c>
      <c r="F445" s="17" t="s">
        <v>436</v>
      </c>
      <c r="G445" s="17" t="s">
        <v>436</v>
      </c>
      <c r="H445" s="16" t="s">
        <v>437</v>
      </c>
      <c r="I445" s="43"/>
    </row>
    <row r="446" spans="1:9" x14ac:dyDescent="0.3">
      <c r="A446" s="16" t="s">
        <v>1447</v>
      </c>
      <c r="B446" s="16" t="s">
        <v>535</v>
      </c>
      <c r="C446" s="16" t="s">
        <v>1018</v>
      </c>
      <c r="D446" s="16">
        <v>10.199999999999999</v>
      </c>
      <c r="E446" s="17" t="s">
        <v>1014</v>
      </c>
      <c r="F446" s="17" t="s">
        <v>436</v>
      </c>
      <c r="G446" s="17" t="s">
        <v>436</v>
      </c>
      <c r="H446" s="16" t="s">
        <v>437</v>
      </c>
      <c r="I446" s="43"/>
    </row>
    <row r="447" spans="1:9" x14ac:dyDescent="0.3">
      <c r="A447" s="16" t="s">
        <v>1447</v>
      </c>
      <c r="B447" s="16" t="s">
        <v>535</v>
      </c>
      <c r="C447" s="16" t="s">
        <v>1016</v>
      </c>
      <c r="D447" s="16">
        <v>11</v>
      </c>
      <c r="E447" s="17" t="s">
        <v>1014</v>
      </c>
      <c r="F447" s="17" t="s">
        <v>436</v>
      </c>
      <c r="G447" s="17" t="s">
        <v>436</v>
      </c>
      <c r="H447" s="16" t="s">
        <v>437</v>
      </c>
      <c r="I447" s="43"/>
    </row>
    <row r="448" spans="1:9" x14ac:dyDescent="0.3">
      <c r="A448" s="13" t="s">
        <v>1447</v>
      </c>
      <c r="B448" s="13" t="s">
        <v>535</v>
      </c>
      <c r="C448" s="13" t="s">
        <v>105</v>
      </c>
      <c r="D448" s="13">
        <v>4.9000000000000004</v>
      </c>
      <c r="E448" s="11" t="s">
        <v>706</v>
      </c>
      <c r="F448" s="11" t="s">
        <v>441</v>
      </c>
      <c r="G448" s="11" t="s">
        <v>698</v>
      </c>
      <c r="H448" s="13" t="s">
        <v>437</v>
      </c>
      <c r="I448" s="45"/>
    </row>
    <row r="449" spans="1:9" x14ac:dyDescent="0.3">
      <c r="A449" s="16" t="s">
        <v>1447</v>
      </c>
      <c r="B449" s="16" t="s">
        <v>535</v>
      </c>
      <c r="C449" s="16" t="s">
        <v>207</v>
      </c>
      <c r="D449" s="16">
        <v>10.25</v>
      </c>
      <c r="E449" s="17" t="s">
        <v>728</v>
      </c>
      <c r="F449" s="16" t="s">
        <v>436</v>
      </c>
      <c r="G449" s="16" t="s">
        <v>436</v>
      </c>
      <c r="H449" s="16" t="s">
        <v>437</v>
      </c>
      <c r="I449" s="43" t="s">
        <v>1135</v>
      </c>
    </row>
    <row r="450" spans="1:9" s="17" customFormat="1" x14ac:dyDescent="0.3">
      <c r="A450" s="16" t="s">
        <v>1447</v>
      </c>
      <c r="B450" s="16" t="s">
        <v>535</v>
      </c>
      <c r="C450" s="16" t="s">
        <v>23</v>
      </c>
      <c r="D450" s="16">
        <v>12</v>
      </c>
      <c r="E450" s="17" t="s">
        <v>706</v>
      </c>
      <c r="F450" s="17" t="s">
        <v>441</v>
      </c>
      <c r="G450" s="17" t="s">
        <v>440</v>
      </c>
      <c r="H450" s="16" t="s">
        <v>437</v>
      </c>
      <c r="I450" s="43"/>
    </row>
    <row r="451" spans="1:9" s="17" customFormat="1" x14ac:dyDescent="0.3">
      <c r="A451" s="16" t="s">
        <v>1447</v>
      </c>
      <c r="B451" s="16" t="s">
        <v>535</v>
      </c>
      <c r="C451" s="16" t="s">
        <v>536</v>
      </c>
      <c r="D451" s="16">
        <v>12</v>
      </c>
      <c r="E451" s="17" t="s">
        <v>706</v>
      </c>
      <c r="F451" s="17" t="s">
        <v>441</v>
      </c>
      <c r="G451" s="17" t="s">
        <v>440</v>
      </c>
      <c r="H451" s="16" t="s">
        <v>437</v>
      </c>
      <c r="I451" s="43"/>
    </row>
    <row r="452" spans="1:9" x14ac:dyDescent="0.3">
      <c r="A452" s="16" t="s">
        <v>1447</v>
      </c>
      <c r="B452" s="16" t="s">
        <v>535</v>
      </c>
      <c r="C452" s="16" t="s">
        <v>122</v>
      </c>
      <c r="D452" s="16">
        <v>17.899999999999999</v>
      </c>
      <c r="E452" s="17" t="s">
        <v>708</v>
      </c>
      <c r="F452" s="17" t="s">
        <v>697</v>
      </c>
      <c r="G452" s="17" t="s">
        <v>697</v>
      </c>
      <c r="H452" s="16" t="s">
        <v>437</v>
      </c>
      <c r="I452" s="43"/>
    </row>
    <row r="453" spans="1:9" x14ac:dyDescent="0.3">
      <c r="A453" s="16" t="s">
        <v>1447</v>
      </c>
      <c r="B453" s="16" t="s">
        <v>535</v>
      </c>
      <c r="C453" s="16" t="s">
        <v>116</v>
      </c>
      <c r="D453" s="16">
        <v>23.1</v>
      </c>
      <c r="E453" s="17" t="s">
        <v>706</v>
      </c>
      <c r="F453" s="17" t="s">
        <v>441</v>
      </c>
      <c r="G453" s="17" t="s">
        <v>440</v>
      </c>
      <c r="H453" s="16" t="s">
        <v>437</v>
      </c>
      <c r="I453" s="4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S436"/>
  <sheetViews>
    <sheetView zoomScale="60" zoomScaleNormal="60" workbookViewId="0">
      <selection activeCell="F18" sqref="F18"/>
    </sheetView>
  </sheetViews>
  <sheetFormatPr baseColWidth="10" defaultColWidth="11.44140625" defaultRowHeight="14.4" x14ac:dyDescent="0.3"/>
  <cols>
    <col min="1" max="2" width="24.33203125" style="14" bestFit="1" customWidth="1"/>
    <col min="3" max="3" width="54.109375" customWidth="1"/>
    <col min="4" max="4" width="49.5546875" style="14" customWidth="1"/>
    <col min="5" max="5" width="25.77734375" style="14" customWidth="1"/>
    <col min="6" max="6" width="27.6640625" style="14" customWidth="1"/>
    <col min="7" max="7" width="15.33203125" style="2" bestFit="1" customWidth="1"/>
    <col min="8" max="8" width="15.33203125" style="2" customWidth="1"/>
    <col min="9" max="9" width="67.5546875" style="44" bestFit="1" customWidth="1"/>
    <col min="10" max="10" width="73.88671875" style="37" bestFit="1" customWidth="1"/>
    <col min="11" max="11" width="38.6640625" style="14" customWidth="1"/>
    <col min="12" max="16384" width="11.44140625" style="14"/>
  </cols>
  <sheetData>
    <row r="1" spans="1:10" ht="30.6" x14ac:dyDescent="0.3">
      <c r="A1" s="14" t="s">
        <v>259</v>
      </c>
      <c r="B1" s="14" t="s">
        <v>1417</v>
      </c>
      <c r="C1" s="14" t="s">
        <v>7</v>
      </c>
      <c r="D1" s="14" t="s">
        <v>1</v>
      </c>
      <c r="E1" s="14" t="s">
        <v>1134</v>
      </c>
      <c r="F1" s="20" t="s">
        <v>447</v>
      </c>
      <c r="G1" s="20" t="s">
        <v>924</v>
      </c>
      <c r="H1" s="20" t="s">
        <v>923</v>
      </c>
      <c r="I1" s="14" t="s">
        <v>134</v>
      </c>
      <c r="J1" s="14"/>
    </row>
    <row r="2" spans="1:10" x14ac:dyDescent="0.3">
      <c r="A2" s="13" t="s">
        <v>1430</v>
      </c>
      <c r="B2" s="13" t="s">
        <v>107</v>
      </c>
      <c r="C2" s="8" t="s">
        <v>1319</v>
      </c>
      <c r="D2" s="14">
        <v>64.89</v>
      </c>
      <c r="E2" s="14" t="s">
        <v>795</v>
      </c>
      <c r="F2" s="11" t="s">
        <v>697</v>
      </c>
      <c r="G2" s="11" t="s">
        <v>698</v>
      </c>
      <c r="H2" s="16" t="s">
        <v>444</v>
      </c>
      <c r="J2" s="14"/>
    </row>
    <row r="3" spans="1:10" s="8" customFormat="1" x14ac:dyDescent="0.3">
      <c r="A3" s="13" t="s">
        <v>1430</v>
      </c>
      <c r="B3" s="13" t="s">
        <v>107</v>
      </c>
      <c r="C3" s="13" t="s">
        <v>52</v>
      </c>
      <c r="D3" s="13">
        <v>25.33</v>
      </c>
      <c r="E3" s="13" t="s">
        <v>708</v>
      </c>
      <c r="F3" s="11" t="s">
        <v>697</v>
      </c>
      <c r="G3" s="11" t="s">
        <v>697</v>
      </c>
      <c r="H3" s="13" t="s">
        <v>444</v>
      </c>
      <c r="I3" s="45"/>
    </row>
    <row r="4" spans="1:10" x14ac:dyDescent="0.3">
      <c r="A4" s="16" t="s">
        <v>1430</v>
      </c>
      <c r="B4" s="16" t="s">
        <v>107</v>
      </c>
      <c r="C4" s="16" t="s">
        <v>400</v>
      </c>
      <c r="D4" s="16">
        <v>7.4</v>
      </c>
      <c r="E4" s="13" t="s">
        <v>706</v>
      </c>
      <c r="F4" s="17" t="s">
        <v>441</v>
      </c>
      <c r="G4" s="11" t="s">
        <v>698</v>
      </c>
      <c r="H4" s="16" t="s">
        <v>444</v>
      </c>
      <c r="I4" s="43"/>
      <c r="J4" s="14"/>
    </row>
    <row r="5" spans="1:10" x14ac:dyDescent="0.3">
      <c r="A5" s="16" t="s">
        <v>1430</v>
      </c>
      <c r="B5" s="16" t="s">
        <v>107</v>
      </c>
      <c r="C5" s="16" t="s">
        <v>1353</v>
      </c>
      <c r="D5" s="16">
        <v>4</v>
      </c>
      <c r="E5" s="13" t="s">
        <v>728</v>
      </c>
      <c r="F5" s="17" t="s">
        <v>697</v>
      </c>
      <c r="G5" s="53" t="s">
        <v>698</v>
      </c>
      <c r="H5" s="16" t="s">
        <v>444</v>
      </c>
      <c r="I5" s="48" t="s">
        <v>710</v>
      </c>
      <c r="J5" s="14"/>
    </row>
    <row r="6" spans="1:10" x14ac:dyDescent="0.3">
      <c r="A6" s="16" t="s">
        <v>1430</v>
      </c>
      <c r="B6" s="16" t="s">
        <v>107</v>
      </c>
      <c r="C6" s="16" t="s">
        <v>1318</v>
      </c>
      <c r="D6" s="16">
        <f>32.41-4</f>
        <v>28.409999999999997</v>
      </c>
      <c r="E6" s="16" t="s">
        <v>705</v>
      </c>
      <c r="F6" s="17" t="s">
        <v>697</v>
      </c>
      <c r="G6" s="17" t="s">
        <v>698</v>
      </c>
      <c r="H6" s="17" t="s">
        <v>444</v>
      </c>
      <c r="J6" s="14"/>
    </row>
    <row r="7" spans="1:10" x14ac:dyDescent="0.3">
      <c r="A7" s="16" t="s">
        <v>1430</v>
      </c>
      <c r="B7" s="16" t="s">
        <v>107</v>
      </c>
      <c r="C7" s="16" t="s">
        <v>25</v>
      </c>
      <c r="D7" s="16">
        <v>9.15</v>
      </c>
      <c r="E7" s="13" t="s">
        <v>706</v>
      </c>
      <c r="F7" s="17" t="s">
        <v>441</v>
      </c>
      <c r="G7" s="11" t="s">
        <v>440</v>
      </c>
      <c r="H7" s="16" t="s">
        <v>444</v>
      </c>
      <c r="I7" s="43"/>
      <c r="J7" s="14"/>
    </row>
    <row r="8" spans="1:10" x14ac:dyDescent="0.3">
      <c r="A8" s="16" t="s">
        <v>1430</v>
      </c>
      <c r="B8" s="16" t="s">
        <v>107</v>
      </c>
      <c r="C8" s="16" t="s">
        <v>379</v>
      </c>
      <c r="D8" s="16">
        <v>9.11</v>
      </c>
      <c r="E8" s="13" t="s">
        <v>706</v>
      </c>
      <c r="F8" s="17" t="s">
        <v>441</v>
      </c>
      <c r="G8" s="11" t="s">
        <v>440</v>
      </c>
      <c r="H8" s="16" t="s">
        <v>444</v>
      </c>
      <c r="I8" s="43"/>
      <c r="J8" s="14"/>
    </row>
    <row r="9" spans="1:10" x14ac:dyDescent="0.3">
      <c r="A9" s="16" t="s">
        <v>1430</v>
      </c>
      <c r="B9" s="16" t="s">
        <v>107</v>
      </c>
      <c r="C9" s="16" t="s">
        <v>401</v>
      </c>
      <c r="D9" s="16">
        <v>10</v>
      </c>
      <c r="E9" s="13" t="s">
        <v>706</v>
      </c>
      <c r="F9" s="17" t="s">
        <v>441</v>
      </c>
      <c r="G9" s="11" t="s">
        <v>440</v>
      </c>
      <c r="H9" s="16" t="s">
        <v>444</v>
      </c>
      <c r="I9" s="43"/>
      <c r="J9" s="14"/>
    </row>
    <row r="10" spans="1:10" x14ac:dyDescent="0.3">
      <c r="A10" s="16" t="s">
        <v>1430</v>
      </c>
      <c r="B10" s="16" t="s">
        <v>107</v>
      </c>
      <c r="C10" s="16" t="s">
        <v>402</v>
      </c>
      <c r="D10" s="16">
        <v>10</v>
      </c>
      <c r="E10" s="13" t="s">
        <v>706</v>
      </c>
      <c r="F10" s="17" t="s">
        <v>441</v>
      </c>
      <c r="G10" s="11" t="s">
        <v>440</v>
      </c>
      <c r="H10" s="16" t="s">
        <v>444</v>
      </c>
      <c r="I10" s="43"/>
      <c r="J10" s="14"/>
    </row>
    <row r="11" spans="1:10" x14ac:dyDescent="0.3">
      <c r="A11" s="17" t="s">
        <v>1430</v>
      </c>
      <c r="B11" s="17" t="s">
        <v>107</v>
      </c>
      <c r="C11" s="17" t="s">
        <v>231</v>
      </c>
      <c r="D11" s="17">
        <v>17.25</v>
      </c>
      <c r="E11" s="18" t="s">
        <v>749</v>
      </c>
      <c r="F11" s="17" t="s">
        <v>697</v>
      </c>
      <c r="G11" s="17" t="s">
        <v>697</v>
      </c>
      <c r="H11" s="17" t="s">
        <v>444</v>
      </c>
      <c r="I11" s="48" t="s">
        <v>710</v>
      </c>
      <c r="J11" s="14"/>
    </row>
    <row r="12" spans="1:10" x14ac:dyDescent="0.3">
      <c r="A12" s="16" t="s">
        <v>1430</v>
      </c>
      <c r="B12" s="16" t="s">
        <v>107</v>
      </c>
      <c r="C12" s="16" t="s">
        <v>922</v>
      </c>
      <c r="D12" s="16">
        <v>9.65</v>
      </c>
      <c r="E12" s="13" t="s">
        <v>706</v>
      </c>
      <c r="F12" s="17" t="s">
        <v>441</v>
      </c>
      <c r="G12" s="11" t="s">
        <v>440</v>
      </c>
      <c r="H12" s="16" t="s">
        <v>444</v>
      </c>
      <c r="I12" s="43"/>
      <c r="J12" s="14"/>
    </row>
    <row r="13" spans="1:10" x14ac:dyDescent="0.3">
      <c r="A13" s="16" t="s">
        <v>1430</v>
      </c>
      <c r="B13" s="16" t="s">
        <v>107</v>
      </c>
      <c r="C13" s="16" t="s">
        <v>921</v>
      </c>
      <c r="D13" s="16">
        <v>9.57</v>
      </c>
      <c r="E13" s="13" t="s">
        <v>706</v>
      </c>
      <c r="F13" s="17" t="s">
        <v>441</v>
      </c>
      <c r="G13" s="11" t="s">
        <v>440</v>
      </c>
      <c r="H13" s="16" t="s">
        <v>444</v>
      </c>
      <c r="I13" s="43"/>
      <c r="J13" s="14"/>
    </row>
    <row r="14" spans="1:10" x14ac:dyDescent="0.3">
      <c r="A14" s="16" t="s">
        <v>1430</v>
      </c>
      <c r="B14" s="16" t="s">
        <v>107</v>
      </c>
      <c r="C14" s="16" t="s">
        <v>17</v>
      </c>
      <c r="D14" s="16">
        <v>9.57</v>
      </c>
      <c r="E14" s="13" t="s">
        <v>706</v>
      </c>
      <c r="F14" s="17" t="s">
        <v>441</v>
      </c>
      <c r="G14" s="11" t="s">
        <v>440</v>
      </c>
      <c r="H14" s="16" t="s">
        <v>444</v>
      </c>
      <c r="I14" s="43"/>
      <c r="J14" s="14"/>
    </row>
    <row r="15" spans="1:10" x14ac:dyDescent="0.3">
      <c r="A15" s="16" t="s">
        <v>1430</v>
      </c>
      <c r="B15" s="16" t="s">
        <v>107</v>
      </c>
      <c r="C15" s="16" t="s">
        <v>403</v>
      </c>
      <c r="D15" s="16">
        <v>14.87</v>
      </c>
      <c r="E15" s="13" t="s">
        <v>706</v>
      </c>
      <c r="F15" s="17" t="s">
        <v>441</v>
      </c>
      <c r="G15" s="11" t="s">
        <v>440</v>
      </c>
      <c r="H15" s="16" t="s">
        <v>444</v>
      </c>
      <c r="I15" s="43"/>
      <c r="J15" s="14"/>
    </row>
    <row r="16" spans="1:10" x14ac:dyDescent="0.3">
      <c r="A16" s="16" t="s">
        <v>1430</v>
      </c>
      <c r="B16" s="16" t="s">
        <v>107</v>
      </c>
      <c r="C16" s="16" t="s">
        <v>252</v>
      </c>
      <c r="D16" s="16">
        <v>32.35</v>
      </c>
      <c r="E16" s="11" t="s">
        <v>717</v>
      </c>
      <c r="F16" s="17" t="s">
        <v>441</v>
      </c>
      <c r="G16" s="11" t="s">
        <v>440</v>
      </c>
      <c r="H16" s="16" t="s">
        <v>444</v>
      </c>
      <c r="I16" s="43" t="s">
        <v>710</v>
      </c>
      <c r="J16" s="14"/>
    </row>
    <row r="17" spans="1:10" x14ac:dyDescent="0.3">
      <c r="A17" s="16" t="s">
        <v>1430</v>
      </c>
      <c r="B17" s="16" t="s">
        <v>107</v>
      </c>
      <c r="C17" s="16" t="s">
        <v>1163</v>
      </c>
      <c r="D17" s="16">
        <v>7.99</v>
      </c>
      <c r="E17" s="11" t="s">
        <v>97</v>
      </c>
      <c r="F17" s="17" t="s">
        <v>697</v>
      </c>
      <c r="G17" s="17" t="s">
        <v>697</v>
      </c>
      <c r="H17" s="16" t="s">
        <v>444</v>
      </c>
      <c r="I17" s="43"/>
      <c r="J17" s="14"/>
    </row>
    <row r="18" spans="1:10" x14ac:dyDescent="0.3">
      <c r="A18" s="16" t="s">
        <v>1430</v>
      </c>
      <c r="B18" s="16" t="s">
        <v>107</v>
      </c>
      <c r="C18" s="16" t="s">
        <v>1347</v>
      </c>
      <c r="D18" s="16">
        <v>4.4000000000000004</v>
      </c>
      <c r="E18" s="11" t="s">
        <v>416</v>
      </c>
      <c r="F18" s="17" t="s">
        <v>697</v>
      </c>
      <c r="G18" s="17" t="s">
        <v>697</v>
      </c>
      <c r="H18" s="16" t="s">
        <v>444</v>
      </c>
      <c r="I18" s="43"/>
      <c r="J18" s="14"/>
    </row>
    <row r="19" spans="1:10" x14ac:dyDescent="0.3">
      <c r="A19" s="16" t="s">
        <v>1430</v>
      </c>
      <c r="B19" s="16" t="s">
        <v>107</v>
      </c>
      <c r="C19" s="16" t="s">
        <v>404</v>
      </c>
      <c r="D19" s="16">
        <v>9.6999999999999993</v>
      </c>
      <c r="E19" s="11" t="s">
        <v>415</v>
      </c>
      <c r="F19" s="17" t="s">
        <v>745</v>
      </c>
      <c r="G19" s="17" t="s">
        <v>745</v>
      </c>
      <c r="H19" s="16" t="s">
        <v>444</v>
      </c>
      <c r="I19" s="43"/>
      <c r="J19" s="14"/>
    </row>
    <row r="20" spans="1:10" x14ac:dyDescent="0.3">
      <c r="A20" s="16" t="s">
        <v>1430</v>
      </c>
      <c r="B20" s="16" t="s">
        <v>107</v>
      </c>
      <c r="C20" s="16" t="s">
        <v>1314</v>
      </c>
      <c r="D20" s="16">
        <v>7.83</v>
      </c>
      <c r="E20" s="11" t="s">
        <v>705</v>
      </c>
      <c r="F20" s="17" t="s">
        <v>697</v>
      </c>
      <c r="G20" s="17" t="s">
        <v>698</v>
      </c>
      <c r="H20" s="16" t="s">
        <v>444</v>
      </c>
      <c r="I20" s="43"/>
      <c r="J20" s="14"/>
    </row>
    <row r="21" spans="1:10" x14ac:dyDescent="0.3">
      <c r="A21" s="16" t="s">
        <v>1430</v>
      </c>
      <c r="B21" s="16" t="s">
        <v>107</v>
      </c>
      <c r="C21" s="16" t="s">
        <v>405</v>
      </c>
      <c r="D21" s="16">
        <v>3.92</v>
      </c>
      <c r="E21" s="11" t="s">
        <v>706</v>
      </c>
      <c r="F21" s="17" t="s">
        <v>441</v>
      </c>
      <c r="G21" s="11" t="s">
        <v>698</v>
      </c>
      <c r="H21" s="16" t="s">
        <v>444</v>
      </c>
      <c r="I21" s="43"/>
      <c r="J21" s="14"/>
    </row>
    <row r="22" spans="1:10" x14ac:dyDescent="0.3">
      <c r="A22" s="16" t="s">
        <v>1430</v>
      </c>
      <c r="B22" s="16" t="s">
        <v>107</v>
      </c>
      <c r="C22" s="16" t="s">
        <v>1349</v>
      </c>
      <c r="D22" s="14">
        <f>12.26+7.22</f>
        <v>19.48</v>
      </c>
      <c r="E22" s="11" t="s">
        <v>97</v>
      </c>
      <c r="F22" s="17" t="s">
        <v>697</v>
      </c>
      <c r="G22" s="17" t="s">
        <v>697</v>
      </c>
      <c r="H22" s="16" t="s">
        <v>444</v>
      </c>
      <c r="I22" s="43"/>
      <c r="J22" s="14"/>
    </row>
    <row r="23" spans="1:10" x14ac:dyDescent="0.3">
      <c r="A23" s="16" t="s">
        <v>1430</v>
      </c>
      <c r="B23" s="16" t="s">
        <v>107</v>
      </c>
      <c r="C23" s="16" t="s">
        <v>1348</v>
      </c>
      <c r="D23" s="16">
        <v>11.21</v>
      </c>
      <c r="E23" s="11" t="s">
        <v>416</v>
      </c>
      <c r="F23" s="17" t="s">
        <v>697</v>
      </c>
      <c r="G23" s="17" t="s">
        <v>697</v>
      </c>
      <c r="H23" s="16" t="s">
        <v>444</v>
      </c>
      <c r="I23" s="43"/>
      <c r="J23" s="14"/>
    </row>
    <row r="24" spans="1:10" x14ac:dyDescent="0.3">
      <c r="A24" s="16" t="s">
        <v>1430</v>
      </c>
      <c r="B24" s="16" t="s">
        <v>107</v>
      </c>
      <c r="C24" s="16" t="s">
        <v>1327</v>
      </c>
      <c r="D24" s="16">
        <v>4.33</v>
      </c>
      <c r="E24" s="11" t="s">
        <v>416</v>
      </c>
      <c r="F24" s="17" t="s">
        <v>697</v>
      </c>
      <c r="G24" s="17" t="s">
        <v>697</v>
      </c>
      <c r="H24" s="16" t="s">
        <v>444</v>
      </c>
      <c r="I24" s="43"/>
      <c r="J24" s="14"/>
    </row>
    <row r="25" spans="1:10" x14ac:dyDescent="0.3">
      <c r="A25" s="16" t="s">
        <v>1430</v>
      </c>
      <c r="B25" s="16" t="s">
        <v>107</v>
      </c>
      <c r="C25" s="16" t="s">
        <v>405</v>
      </c>
      <c r="D25" s="16">
        <v>5.5</v>
      </c>
      <c r="E25" s="11" t="s">
        <v>706</v>
      </c>
      <c r="F25" s="17" t="s">
        <v>441</v>
      </c>
      <c r="G25" s="11" t="s">
        <v>698</v>
      </c>
      <c r="H25" s="16" t="s">
        <v>444</v>
      </c>
      <c r="I25" s="43"/>
      <c r="J25" s="14"/>
    </row>
    <row r="26" spans="1:10" x14ac:dyDescent="0.3">
      <c r="A26" s="16" t="s">
        <v>1430</v>
      </c>
      <c r="B26" s="16" t="s">
        <v>107</v>
      </c>
      <c r="C26" s="16" t="s">
        <v>406</v>
      </c>
      <c r="D26" s="16">
        <v>38.5</v>
      </c>
      <c r="E26" s="11" t="s">
        <v>705</v>
      </c>
      <c r="F26" s="17" t="s">
        <v>697</v>
      </c>
      <c r="G26" s="17" t="s">
        <v>698</v>
      </c>
      <c r="H26" s="16" t="s">
        <v>444</v>
      </c>
      <c r="I26" s="43"/>
      <c r="J26" s="14"/>
    </row>
    <row r="27" spans="1:10" x14ac:dyDescent="0.3">
      <c r="A27" s="16" t="s">
        <v>1430</v>
      </c>
      <c r="B27" s="16" t="s">
        <v>107</v>
      </c>
      <c r="C27" s="16" t="s">
        <v>408</v>
      </c>
      <c r="D27" s="16">
        <v>9.1999999999999993</v>
      </c>
      <c r="E27" s="11" t="s">
        <v>705</v>
      </c>
      <c r="F27" s="17" t="s">
        <v>697</v>
      </c>
      <c r="G27" s="17" t="s">
        <v>698</v>
      </c>
      <c r="H27" s="16" t="s">
        <v>444</v>
      </c>
      <c r="I27" s="43"/>
      <c r="J27" s="14"/>
    </row>
    <row r="28" spans="1:10" x14ac:dyDescent="0.3">
      <c r="A28" s="16" t="s">
        <v>1430</v>
      </c>
      <c r="B28" s="16" t="s">
        <v>107</v>
      </c>
      <c r="C28" s="16" t="s">
        <v>407</v>
      </c>
      <c r="D28" s="16">
        <v>28.8</v>
      </c>
      <c r="E28" s="11" t="s">
        <v>705</v>
      </c>
      <c r="F28" s="17" t="s">
        <v>697</v>
      </c>
      <c r="G28" s="17" t="s">
        <v>698</v>
      </c>
      <c r="H28" s="16" t="s">
        <v>444</v>
      </c>
      <c r="I28" s="43"/>
      <c r="J28" s="14"/>
    </row>
    <row r="29" spans="1:10" x14ac:dyDescent="0.3">
      <c r="A29" s="16" t="s">
        <v>1430</v>
      </c>
      <c r="B29" s="16" t="s">
        <v>107</v>
      </c>
      <c r="C29" s="16" t="s">
        <v>409</v>
      </c>
      <c r="D29" s="16">
        <v>20.48</v>
      </c>
      <c r="E29" s="11" t="s">
        <v>728</v>
      </c>
      <c r="F29" s="17" t="s">
        <v>697</v>
      </c>
      <c r="G29" s="17" t="s">
        <v>697</v>
      </c>
      <c r="H29" s="16" t="s">
        <v>444</v>
      </c>
      <c r="I29" s="48" t="s">
        <v>710</v>
      </c>
      <c r="J29" s="14"/>
    </row>
    <row r="30" spans="1:10" x14ac:dyDescent="0.3">
      <c r="A30" s="16" t="s">
        <v>1430</v>
      </c>
      <c r="B30" s="16" t="s">
        <v>107</v>
      </c>
      <c r="C30" s="16" t="s">
        <v>410</v>
      </c>
      <c r="D30" s="16">
        <v>39.659999999999997</v>
      </c>
      <c r="E30" s="11" t="s">
        <v>708</v>
      </c>
      <c r="F30" s="17" t="s">
        <v>697</v>
      </c>
      <c r="G30" s="17" t="s">
        <v>697</v>
      </c>
      <c r="H30" s="16" t="s">
        <v>444</v>
      </c>
      <c r="I30" s="48" t="s">
        <v>710</v>
      </c>
      <c r="J30" s="14"/>
    </row>
    <row r="31" spans="1:10" x14ac:dyDescent="0.3">
      <c r="A31" s="16" t="s">
        <v>1430</v>
      </c>
      <c r="B31" s="16" t="s">
        <v>107</v>
      </c>
      <c r="C31" s="16" t="s">
        <v>1353</v>
      </c>
      <c r="D31" s="16">
        <v>4</v>
      </c>
      <c r="E31" s="11" t="s">
        <v>728</v>
      </c>
      <c r="F31" s="17" t="s">
        <v>697</v>
      </c>
      <c r="G31" s="54" t="s">
        <v>698</v>
      </c>
      <c r="H31" s="16" t="s">
        <v>444</v>
      </c>
      <c r="I31" s="48" t="s">
        <v>710</v>
      </c>
      <c r="J31" s="14"/>
    </row>
    <row r="32" spans="1:10" x14ac:dyDescent="0.3">
      <c r="A32" s="16" t="s">
        <v>1430</v>
      </c>
      <c r="B32" s="16" t="s">
        <v>107</v>
      </c>
      <c r="C32" s="16" t="s">
        <v>1317</v>
      </c>
      <c r="D32" s="16">
        <f>84.39-4</f>
        <v>80.39</v>
      </c>
      <c r="E32" s="11" t="s">
        <v>705</v>
      </c>
      <c r="F32" s="17" t="s">
        <v>697</v>
      </c>
      <c r="G32" s="17" t="s">
        <v>698</v>
      </c>
      <c r="H32" s="17" t="s">
        <v>444</v>
      </c>
      <c r="I32" s="43"/>
      <c r="J32" s="14"/>
    </row>
    <row r="33" spans="1:10" x14ac:dyDescent="0.3">
      <c r="A33" s="17" t="s">
        <v>1430</v>
      </c>
      <c r="B33" s="17" t="s">
        <v>107</v>
      </c>
      <c r="C33" s="17" t="s">
        <v>411</v>
      </c>
      <c r="D33" s="17">
        <v>10.72</v>
      </c>
      <c r="E33" s="11" t="s">
        <v>705</v>
      </c>
      <c r="F33" s="17" t="s">
        <v>697</v>
      </c>
      <c r="G33" s="17" t="s">
        <v>698</v>
      </c>
      <c r="H33" s="17" t="s">
        <v>444</v>
      </c>
      <c r="I33" s="43"/>
      <c r="J33" s="14"/>
    </row>
    <row r="34" spans="1:10" x14ac:dyDescent="0.3">
      <c r="A34" s="13" t="s">
        <v>1436</v>
      </c>
      <c r="B34" s="13" t="s">
        <v>120</v>
      </c>
      <c r="C34" s="13" t="s">
        <v>381</v>
      </c>
      <c r="D34" s="13">
        <v>18.190000000000001</v>
      </c>
      <c r="E34" s="11" t="s">
        <v>728</v>
      </c>
      <c r="F34" s="11" t="s">
        <v>697</v>
      </c>
      <c r="G34" s="17" t="s">
        <v>697</v>
      </c>
      <c r="H34" s="13" t="s">
        <v>444</v>
      </c>
      <c r="I34" s="47" t="s">
        <v>710</v>
      </c>
      <c r="J34" s="14"/>
    </row>
    <row r="35" spans="1:10" x14ac:dyDescent="0.3">
      <c r="A35" s="11" t="s">
        <v>1436</v>
      </c>
      <c r="B35" s="11" t="s">
        <v>120</v>
      </c>
      <c r="C35" s="11" t="s">
        <v>700</v>
      </c>
      <c r="D35" s="11">
        <f>44.07+26.75+20.07</f>
        <v>90.889999999999986</v>
      </c>
      <c r="E35" s="11" t="s">
        <v>705</v>
      </c>
      <c r="F35" s="11" t="s">
        <v>697</v>
      </c>
      <c r="G35" s="17" t="s">
        <v>698</v>
      </c>
      <c r="H35" s="11" t="s">
        <v>444</v>
      </c>
      <c r="I35" s="43"/>
      <c r="J35" s="23"/>
    </row>
    <row r="36" spans="1:10" x14ac:dyDescent="0.3">
      <c r="A36" s="11" t="s">
        <v>1436</v>
      </c>
      <c r="B36" s="11" t="s">
        <v>120</v>
      </c>
      <c r="C36" s="11" t="s">
        <v>904</v>
      </c>
      <c r="D36" s="11">
        <v>9.59</v>
      </c>
      <c r="E36" s="11" t="s">
        <v>749</v>
      </c>
      <c r="F36" s="11" t="s">
        <v>697</v>
      </c>
      <c r="G36" s="17" t="s">
        <v>697</v>
      </c>
      <c r="H36" s="11" t="s">
        <v>444</v>
      </c>
      <c r="I36" s="48" t="s">
        <v>710</v>
      </c>
      <c r="J36" s="14"/>
    </row>
    <row r="37" spans="1:10" x14ac:dyDescent="0.3">
      <c r="A37" s="13" t="s">
        <v>1436</v>
      </c>
      <c r="B37" s="13" t="s">
        <v>120</v>
      </c>
      <c r="C37" s="13" t="s">
        <v>382</v>
      </c>
      <c r="D37" s="13">
        <v>4.54</v>
      </c>
      <c r="E37" s="11" t="s">
        <v>708</v>
      </c>
      <c r="F37" s="11" t="s">
        <v>697</v>
      </c>
      <c r="G37" s="17" t="s">
        <v>697</v>
      </c>
      <c r="H37" s="13" t="s">
        <v>444</v>
      </c>
      <c r="I37" s="55"/>
      <c r="J37" s="14"/>
    </row>
    <row r="38" spans="1:10" x14ac:dyDescent="0.3">
      <c r="A38" s="13" t="s">
        <v>1436</v>
      </c>
      <c r="B38" s="13" t="s">
        <v>120</v>
      </c>
      <c r="C38" s="13" t="s">
        <v>383</v>
      </c>
      <c r="D38" s="13">
        <v>14.18</v>
      </c>
      <c r="E38" s="11" t="s">
        <v>708</v>
      </c>
      <c r="F38" s="11" t="s">
        <v>697</v>
      </c>
      <c r="G38" s="17" t="s">
        <v>697</v>
      </c>
      <c r="H38" s="13" t="s">
        <v>444</v>
      </c>
      <c r="I38" s="55"/>
      <c r="J38" s="14"/>
    </row>
    <row r="39" spans="1:10" x14ac:dyDescent="0.3">
      <c r="A39" s="13" t="s">
        <v>1436</v>
      </c>
      <c r="B39" s="13" t="s">
        <v>120</v>
      </c>
      <c r="C39" s="13" t="s">
        <v>384</v>
      </c>
      <c r="D39" s="13">
        <v>12.68</v>
      </c>
      <c r="E39" s="11" t="s">
        <v>747</v>
      </c>
      <c r="F39" s="11" t="s">
        <v>697</v>
      </c>
      <c r="G39" s="17" t="s">
        <v>697</v>
      </c>
      <c r="H39" s="11" t="s">
        <v>444</v>
      </c>
      <c r="I39" s="55"/>
      <c r="J39" s="14"/>
    </row>
    <row r="40" spans="1:10" x14ac:dyDescent="0.3">
      <c r="A40" s="13" t="s">
        <v>1436</v>
      </c>
      <c r="B40" s="13" t="s">
        <v>120</v>
      </c>
      <c r="C40" s="13" t="s">
        <v>385</v>
      </c>
      <c r="D40" s="13">
        <v>11.8</v>
      </c>
      <c r="E40" s="11" t="s">
        <v>747</v>
      </c>
      <c r="F40" s="11" t="s">
        <v>697</v>
      </c>
      <c r="G40" s="17" t="s">
        <v>697</v>
      </c>
      <c r="H40" s="11" t="s">
        <v>444</v>
      </c>
      <c r="I40" s="66"/>
      <c r="J40" s="14"/>
    </row>
    <row r="41" spans="1:10" x14ac:dyDescent="0.3">
      <c r="A41" s="13" t="s">
        <v>1436</v>
      </c>
      <c r="B41" s="13" t="s">
        <v>120</v>
      </c>
      <c r="C41" s="13" t="s">
        <v>386</v>
      </c>
      <c r="D41" s="13">
        <v>11.85</v>
      </c>
      <c r="E41" s="11" t="s">
        <v>747</v>
      </c>
      <c r="F41" s="11" t="s">
        <v>697</v>
      </c>
      <c r="G41" s="17" t="s">
        <v>697</v>
      </c>
      <c r="H41" s="11" t="s">
        <v>444</v>
      </c>
      <c r="I41" s="66"/>
      <c r="J41" s="14"/>
    </row>
    <row r="42" spans="1:10" x14ac:dyDescent="0.3">
      <c r="A42" s="13" t="s">
        <v>1436</v>
      </c>
      <c r="B42" s="13" t="s">
        <v>120</v>
      </c>
      <c r="C42" s="13" t="s">
        <v>4</v>
      </c>
      <c r="D42" s="13">
        <v>16.78</v>
      </c>
      <c r="E42" s="11" t="s">
        <v>706</v>
      </c>
      <c r="F42" s="11" t="s">
        <v>441</v>
      </c>
      <c r="G42" s="11" t="s">
        <v>440</v>
      </c>
      <c r="H42" s="13" t="s">
        <v>444</v>
      </c>
      <c r="I42" s="66"/>
      <c r="J42" s="14"/>
    </row>
    <row r="43" spans="1:10" x14ac:dyDescent="0.3">
      <c r="A43" s="13" t="s">
        <v>1436</v>
      </c>
      <c r="B43" s="13" t="s">
        <v>120</v>
      </c>
      <c r="C43" s="13" t="s">
        <v>1267</v>
      </c>
      <c r="D43" s="13">
        <v>10.98</v>
      </c>
      <c r="E43" s="11" t="s">
        <v>728</v>
      </c>
      <c r="F43" s="11" t="s">
        <v>697</v>
      </c>
      <c r="G43" s="17" t="s">
        <v>697</v>
      </c>
      <c r="H43" s="13" t="s">
        <v>444</v>
      </c>
      <c r="I43" s="47" t="s">
        <v>710</v>
      </c>
      <c r="J43" s="14"/>
    </row>
    <row r="44" spans="1:10" x14ac:dyDescent="0.3">
      <c r="A44" s="13" t="s">
        <v>1436</v>
      </c>
      <c r="B44" s="13" t="s">
        <v>120</v>
      </c>
      <c r="C44" s="13" t="s">
        <v>387</v>
      </c>
      <c r="D44" s="13">
        <v>11.77</v>
      </c>
      <c r="E44" s="11" t="s">
        <v>747</v>
      </c>
      <c r="F44" s="11" t="s">
        <v>697</v>
      </c>
      <c r="G44" s="17" t="s">
        <v>697</v>
      </c>
      <c r="H44" s="11" t="s">
        <v>444</v>
      </c>
      <c r="I44" s="55"/>
      <c r="J44" s="14"/>
    </row>
    <row r="45" spans="1:10" x14ac:dyDescent="0.3">
      <c r="A45" s="13" t="s">
        <v>1436</v>
      </c>
      <c r="B45" s="13" t="s">
        <v>120</v>
      </c>
      <c r="C45" s="13" t="s">
        <v>388</v>
      </c>
      <c r="D45" s="13">
        <v>10.54</v>
      </c>
      <c r="E45" s="11" t="s">
        <v>747</v>
      </c>
      <c r="F45" s="11" t="s">
        <v>697</v>
      </c>
      <c r="G45" s="17" t="s">
        <v>697</v>
      </c>
      <c r="H45" s="11" t="s">
        <v>444</v>
      </c>
      <c r="I45" s="55"/>
      <c r="J45" s="14"/>
    </row>
    <row r="46" spans="1:10" x14ac:dyDescent="0.3">
      <c r="A46" s="13" t="s">
        <v>1436</v>
      </c>
      <c r="B46" s="13" t="s">
        <v>120</v>
      </c>
      <c r="C46" s="13" t="s">
        <v>389</v>
      </c>
      <c r="D46" s="13">
        <v>11.45</v>
      </c>
      <c r="E46" s="11" t="s">
        <v>747</v>
      </c>
      <c r="F46" s="11" t="s">
        <v>697</v>
      </c>
      <c r="G46" s="17" t="s">
        <v>697</v>
      </c>
      <c r="H46" s="11" t="s">
        <v>444</v>
      </c>
      <c r="I46" s="55"/>
      <c r="J46" s="14"/>
    </row>
    <row r="47" spans="1:10" x14ac:dyDescent="0.3">
      <c r="A47" s="13" t="s">
        <v>1436</v>
      </c>
      <c r="B47" s="13" t="s">
        <v>120</v>
      </c>
      <c r="C47" s="13" t="s">
        <v>390</v>
      </c>
      <c r="D47" s="13">
        <v>9.58</v>
      </c>
      <c r="E47" s="11" t="s">
        <v>708</v>
      </c>
      <c r="F47" s="11" t="s">
        <v>697</v>
      </c>
      <c r="G47" s="17" t="s">
        <v>697</v>
      </c>
      <c r="H47" s="13" t="s">
        <v>444</v>
      </c>
      <c r="I47" s="55"/>
      <c r="J47" s="14"/>
    </row>
    <row r="48" spans="1:10" x14ac:dyDescent="0.3">
      <c r="A48" s="13" t="s">
        <v>1436</v>
      </c>
      <c r="B48" s="13" t="s">
        <v>120</v>
      </c>
      <c r="C48" s="13" t="s">
        <v>391</v>
      </c>
      <c r="D48" s="13">
        <v>7.94</v>
      </c>
      <c r="E48" s="11" t="s">
        <v>708</v>
      </c>
      <c r="F48" s="11" t="s">
        <v>697</v>
      </c>
      <c r="G48" s="17" t="s">
        <v>697</v>
      </c>
      <c r="H48" s="13" t="s">
        <v>444</v>
      </c>
      <c r="I48" s="55"/>
      <c r="J48" s="14"/>
    </row>
    <row r="49" spans="1:10" x14ac:dyDescent="0.3">
      <c r="A49" s="13" t="s">
        <v>1436</v>
      </c>
      <c r="B49" s="13" t="s">
        <v>120</v>
      </c>
      <c r="C49" s="24" t="s">
        <v>920</v>
      </c>
      <c r="D49" s="24">
        <v>6.84</v>
      </c>
      <c r="E49" s="11" t="s">
        <v>708</v>
      </c>
      <c r="F49" s="11" t="s">
        <v>697</v>
      </c>
      <c r="G49" s="17" t="s">
        <v>697</v>
      </c>
      <c r="H49" s="13" t="s">
        <v>444</v>
      </c>
      <c r="I49" s="55"/>
      <c r="J49" s="14"/>
    </row>
    <row r="50" spans="1:10" x14ac:dyDescent="0.3">
      <c r="A50" s="13" t="s">
        <v>1436</v>
      </c>
      <c r="B50" s="13" t="s">
        <v>120</v>
      </c>
      <c r="C50" s="24" t="s">
        <v>919</v>
      </c>
      <c r="D50" s="24">
        <v>4.24</v>
      </c>
      <c r="E50" s="11" t="s">
        <v>708</v>
      </c>
      <c r="F50" s="11" t="s">
        <v>697</v>
      </c>
      <c r="G50" s="17" t="s">
        <v>697</v>
      </c>
      <c r="H50" s="13" t="s">
        <v>444</v>
      </c>
      <c r="I50" s="55"/>
      <c r="J50" s="14"/>
    </row>
    <row r="51" spans="1:10" x14ac:dyDescent="0.3">
      <c r="A51" s="11" t="s">
        <v>1436</v>
      </c>
      <c r="B51" s="11" t="s">
        <v>120</v>
      </c>
      <c r="C51" s="12" t="s">
        <v>918</v>
      </c>
      <c r="D51" s="12">
        <v>10.9</v>
      </c>
      <c r="E51" s="11" t="s">
        <v>728</v>
      </c>
      <c r="F51" s="11" t="s">
        <v>697</v>
      </c>
      <c r="G51" s="17" t="s">
        <v>697</v>
      </c>
      <c r="H51" s="13" t="s">
        <v>444</v>
      </c>
      <c r="I51" s="47" t="s">
        <v>710</v>
      </c>
      <c r="J51" s="14"/>
    </row>
    <row r="52" spans="1:10" x14ac:dyDescent="0.3">
      <c r="A52" s="13" t="s">
        <v>1436</v>
      </c>
      <c r="B52" s="13" t="s">
        <v>120</v>
      </c>
      <c r="C52" s="24" t="s">
        <v>392</v>
      </c>
      <c r="D52" s="24">
        <v>7.7</v>
      </c>
      <c r="E52" s="11" t="s">
        <v>708</v>
      </c>
      <c r="F52" s="11" t="s">
        <v>697</v>
      </c>
      <c r="G52" s="11" t="s">
        <v>697</v>
      </c>
      <c r="H52" s="13" t="s">
        <v>444</v>
      </c>
      <c r="I52" s="55"/>
      <c r="J52" s="14"/>
    </row>
    <row r="53" spans="1:10" x14ac:dyDescent="0.3">
      <c r="A53" s="13" t="s">
        <v>1436</v>
      </c>
      <c r="B53" s="13" t="s">
        <v>120</v>
      </c>
      <c r="C53" s="13" t="s">
        <v>17</v>
      </c>
      <c r="D53" s="13">
        <v>8.1999999999999993</v>
      </c>
      <c r="E53" s="11" t="s">
        <v>706</v>
      </c>
      <c r="F53" s="11" t="s">
        <v>441</v>
      </c>
      <c r="G53" s="11" t="s">
        <v>440</v>
      </c>
      <c r="H53" s="13" t="s">
        <v>444</v>
      </c>
      <c r="I53" s="55"/>
      <c r="J53" s="14"/>
    </row>
    <row r="54" spans="1:10" x14ac:dyDescent="0.3">
      <c r="A54" s="13" t="s">
        <v>1436</v>
      </c>
      <c r="B54" s="13" t="s">
        <v>120</v>
      </c>
      <c r="C54" s="13" t="s">
        <v>916</v>
      </c>
      <c r="D54" s="13">
        <v>2.16</v>
      </c>
      <c r="E54" s="11" t="s">
        <v>415</v>
      </c>
      <c r="F54" s="11" t="s">
        <v>745</v>
      </c>
      <c r="G54" s="17" t="s">
        <v>745</v>
      </c>
      <c r="H54" s="13" t="s">
        <v>444</v>
      </c>
      <c r="I54" s="55"/>
      <c r="J54" s="14"/>
    </row>
    <row r="55" spans="1:10" x14ac:dyDescent="0.3">
      <c r="A55" s="13" t="s">
        <v>1436</v>
      </c>
      <c r="B55" s="13" t="s">
        <v>120</v>
      </c>
      <c r="C55" s="13" t="s">
        <v>916</v>
      </c>
      <c r="D55" s="13">
        <v>2.16</v>
      </c>
      <c r="E55" s="11" t="s">
        <v>415</v>
      </c>
      <c r="F55" s="11" t="s">
        <v>745</v>
      </c>
      <c r="G55" s="17" t="s">
        <v>745</v>
      </c>
      <c r="H55" s="13" t="s">
        <v>444</v>
      </c>
      <c r="I55" s="55"/>
      <c r="J55" s="14"/>
    </row>
    <row r="56" spans="1:10" x14ac:dyDescent="0.3">
      <c r="A56" s="13" t="s">
        <v>1436</v>
      </c>
      <c r="B56" s="13" t="s">
        <v>120</v>
      </c>
      <c r="C56" s="13" t="s">
        <v>19</v>
      </c>
      <c r="D56" s="13">
        <v>16.25</v>
      </c>
      <c r="E56" s="11" t="s">
        <v>728</v>
      </c>
      <c r="F56" s="11" t="s">
        <v>697</v>
      </c>
      <c r="G56" s="17" t="s">
        <v>697</v>
      </c>
      <c r="H56" s="13" t="s">
        <v>444</v>
      </c>
      <c r="I56" s="55" t="s">
        <v>710</v>
      </c>
      <c r="J56" s="14"/>
    </row>
    <row r="57" spans="1:10" x14ac:dyDescent="0.3">
      <c r="A57" s="13" t="s">
        <v>1436</v>
      </c>
      <c r="B57" s="13" t="s">
        <v>120</v>
      </c>
      <c r="C57" s="24" t="s">
        <v>917</v>
      </c>
      <c r="D57" s="24">
        <v>7.29</v>
      </c>
      <c r="E57" s="11" t="s">
        <v>708</v>
      </c>
      <c r="F57" s="11" t="s">
        <v>697</v>
      </c>
      <c r="G57" s="17" t="s">
        <v>697</v>
      </c>
      <c r="H57" s="13" t="s">
        <v>444</v>
      </c>
      <c r="I57" s="55"/>
      <c r="J57" s="14"/>
    </row>
    <row r="58" spans="1:10" x14ac:dyDescent="0.3">
      <c r="A58" s="13" t="s">
        <v>1436</v>
      </c>
      <c r="B58" s="13" t="s">
        <v>120</v>
      </c>
      <c r="C58" s="24" t="s">
        <v>393</v>
      </c>
      <c r="D58" s="24">
        <v>8.4600000000000009</v>
      </c>
      <c r="E58" s="11" t="s">
        <v>708</v>
      </c>
      <c r="F58" s="11" t="s">
        <v>697</v>
      </c>
      <c r="G58" s="17" t="s">
        <v>697</v>
      </c>
      <c r="H58" s="13" t="s">
        <v>444</v>
      </c>
      <c r="I58" s="55"/>
      <c r="J58" s="14"/>
    </row>
    <row r="59" spans="1:10" x14ac:dyDescent="0.3">
      <c r="A59" s="13" t="s">
        <v>1436</v>
      </c>
      <c r="B59" s="13" t="s">
        <v>120</v>
      </c>
      <c r="C59" s="24" t="s">
        <v>394</v>
      </c>
      <c r="D59" s="24">
        <v>11.07</v>
      </c>
      <c r="E59" s="11" t="s">
        <v>708</v>
      </c>
      <c r="F59" s="11" t="s">
        <v>697</v>
      </c>
      <c r="G59" s="17" t="s">
        <v>697</v>
      </c>
      <c r="H59" s="13" t="s">
        <v>444</v>
      </c>
      <c r="I59" s="55"/>
      <c r="J59" s="14"/>
    </row>
    <row r="60" spans="1:10" x14ac:dyDescent="0.3">
      <c r="A60" s="13" t="s">
        <v>1436</v>
      </c>
      <c r="B60" s="13" t="s">
        <v>120</v>
      </c>
      <c r="C60" s="24" t="s">
        <v>395</v>
      </c>
      <c r="D60" s="24">
        <v>10.7</v>
      </c>
      <c r="E60" s="11" t="s">
        <v>708</v>
      </c>
      <c r="F60" s="11" t="s">
        <v>697</v>
      </c>
      <c r="G60" s="17" t="s">
        <v>697</v>
      </c>
      <c r="H60" s="13" t="s">
        <v>444</v>
      </c>
      <c r="I60" s="55"/>
      <c r="J60" s="14"/>
    </row>
    <row r="61" spans="1:10" x14ac:dyDescent="0.3">
      <c r="A61" s="13" t="s">
        <v>1436</v>
      </c>
      <c r="B61" s="13" t="s">
        <v>120</v>
      </c>
      <c r="C61" s="24" t="s">
        <v>396</v>
      </c>
      <c r="D61" s="24">
        <v>4.2699999999999996</v>
      </c>
      <c r="E61" s="11" t="s">
        <v>706</v>
      </c>
      <c r="F61" s="11" t="s">
        <v>441</v>
      </c>
      <c r="G61" s="11" t="s">
        <v>698</v>
      </c>
      <c r="H61" s="13" t="s">
        <v>444</v>
      </c>
      <c r="I61" s="55"/>
      <c r="J61" s="14"/>
    </row>
    <row r="62" spans="1:10" x14ac:dyDescent="0.3">
      <c r="A62" s="13" t="s">
        <v>1436</v>
      </c>
      <c r="B62" s="13" t="s">
        <v>120</v>
      </c>
      <c r="C62" s="24" t="s">
        <v>397</v>
      </c>
      <c r="D62" s="24">
        <v>11.35</v>
      </c>
      <c r="E62" s="11" t="s">
        <v>728</v>
      </c>
      <c r="F62" s="11" t="s">
        <v>697</v>
      </c>
      <c r="G62" s="17" t="s">
        <v>697</v>
      </c>
      <c r="H62" s="13" t="s">
        <v>444</v>
      </c>
      <c r="I62" s="47" t="s">
        <v>710</v>
      </c>
      <c r="J62" s="14"/>
    </row>
    <row r="63" spans="1:10" x14ac:dyDescent="0.3">
      <c r="A63" s="13" t="s">
        <v>1436</v>
      </c>
      <c r="B63" s="13" t="s">
        <v>120</v>
      </c>
      <c r="C63" s="24" t="s">
        <v>398</v>
      </c>
      <c r="D63" s="24">
        <v>6.3</v>
      </c>
      <c r="E63" s="11" t="s">
        <v>705</v>
      </c>
      <c r="F63" s="11" t="s">
        <v>697</v>
      </c>
      <c r="G63" s="17" t="s">
        <v>698</v>
      </c>
      <c r="H63" s="13" t="s">
        <v>444</v>
      </c>
      <c r="I63" s="43"/>
      <c r="J63" s="14"/>
    </row>
    <row r="64" spans="1:10" x14ac:dyDescent="0.3">
      <c r="A64" s="13" t="s">
        <v>1436</v>
      </c>
      <c r="B64" s="13" t="s">
        <v>120</v>
      </c>
      <c r="C64" s="24" t="s">
        <v>399</v>
      </c>
      <c r="D64" s="24">
        <v>9.24</v>
      </c>
      <c r="E64" s="11" t="s">
        <v>708</v>
      </c>
      <c r="F64" s="11" t="s">
        <v>697</v>
      </c>
      <c r="G64" s="17" t="s">
        <v>697</v>
      </c>
      <c r="H64" s="13" t="s">
        <v>444</v>
      </c>
      <c r="I64" s="55"/>
      <c r="J64" s="14"/>
    </row>
    <row r="65" spans="1:10" x14ac:dyDescent="0.3">
      <c r="A65" s="11" t="s">
        <v>1437</v>
      </c>
      <c r="B65" s="11" t="s">
        <v>121</v>
      </c>
      <c r="C65" s="21" t="s">
        <v>1320</v>
      </c>
      <c r="D65" s="13">
        <v>27.12</v>
      </c>
      <c r="E65" s="11" t="s">
        <v>795</v>
      </c>
      <c r="F65" s="11" t="s">
        <v>697</v>
      </c>
      <c r="G65" s="17" t="s">
        <v>698</v>
      </c>
      <c r="H65" s="13" t="s">
        <v>444</v>
      </c>
      <c r="I65" s="55"/>
      <c r="J65" s="14"/>
    </row>
    <row r="66" spans="1:10" x14ac:dyDescent="0.3">
      <c r="A66" s="11" t="s">
        <v>1437</v>
      </c>
      <c r="B66" s="11" t="s">
        <v>121</v>
      </c>
      <c r="C66" s="13" t="s">
        <v>855</v>
      </c>
      <c r="D66" s="13">
        <v>31.25</v>
      </c>
      <c r="E66" s="11" t="s">
        <v>728</v>
      </c>
      <c r="F66" s="11" t="s">
        <v>697</v>
      </c>
      <c r="G66" s="17" t="s">
        <v>697</v>
      </c>
      <c r="H66" s="13" t="s">
        <v>444</v>
      </c>
      <c r="I66" s="44" t="s">
        <v>710</v>
      </c>
      <c r="J66" s="14"/>
    </row>
    <row r="67" spans="1:10" x14ac:dyDescent="0.3">
      <c r="A67" s="11" t="s">
        <v>1437</v>
      </c>
      <c r="B67" s="11" t="s">
        <v>121</v>
      </c>
      <c r="C67" s="13" t="s">
        <v>916</v>
      </c>
      <c r="D67" s="13">
        <v>3.61</v>
      </c>
      <c r="E67" s="11" t="s">
        <v>415</v>
      </c>
      <c r="F67" s="11" t="s">
        <v>745</v>
      </c>
      <c r="G67" s="17" t="s">
        <v>745</v>
      </c>
      <c r="H67" s="13" t="s">
        <v>444</v>
      </c>
      <c r="J67" s="14"/>
    </row>
    <row r="68" spans="1:10" x14ac:dyDescent="0.3">
      <c r="A68" s="11" t="s">
        <v>1437</v>
      </c>
      <c r="B68" s="11" t="s">
        <v>121</v>
      </c>
      <c r="C68" s="12" t="s">
        <v>122</v>
      </c>
      <c r="D68" s="12">
        <v>24.77</v>
      </c>
      <c r="E68" s="11" t="s">
        <v>708</v>
      </c>
      <c r="F68" s="11" t="s">
        <v>697</v>
      </c>
      <c r="G68" s="11" t="s">
        <v>697</v>
      </c>
      <c r="H68" s="13" t="s">
        <v>444</v>
      </c>
      <c r="I68" s="48"/>
      <c r="J68" s="14"/>
    </row>
    <row r="69" spans="1:10" x14ac:dyDescent="0.3">
      <c r="A69" s="11" t="s">
        <v>1437</v>
      </c>
      <c r="B69" s="11" t="s">
        <v>121</v>
      </c>
      <c r="C69" s="12" t="s">
        <v>379</v>
      </c>
      <c r="D69" s="12">
        <v>13.65</v>
      </c>
      <c r="E69" s="11" t="s">
        <v>706</v>
      </c>
      <c r="F69" s="11" t="s">
        <v>441</v>
      </c>
      <c r="G69" s="11" t="s">
        <v>440</v>
      </c>
      <c r="H69" s="13" t="s">
        <v>444</v>
      </c>
      <c r="I69" s="48"/>
      <c r="J69" s="14"/>
    </row>
    <row r="70" spans="1:10" x14ac:dyDescent="0.3">
      <c r="A70" s="11" t="s">
        <v>1437</v>
      </c>
      <c r="B70" s="11" t="s">
        <v>121</v>
      </c>
      <c r="C70" s="12" t="s">
        <v>377</v>
      </c>
      <c r="D70" s="12">
        <v>39.549999999999997</v>
      </c>
      <c r="E70" s="11" t="s">
        <v>708</v>
      </c>
      <c r="F70" s="11" t="s">
        <v>697</v>
      </c>
      <c r="G70" s="17" t="s">
        <v>697</v>
      </c>
      <c r="H70" s="11" t="s">
        <v>444</v>
      </c>
      <c r="I70" s="42"/>
      <c r="J70" s="14"/>
    </row>
    <row r="71" spans="1:10" x14ac:dyDescent="0.3">
      <c r="A71" s="11" t="s">
        <v>1437</v>
      </c>
      <c r="B71" s="11" t="s">
        <v>121</v>
      </c>
      <c r="C71" s="12" t="s">
        <v>915</v>
      </c>
      <c r="D71" s="12">
        <v>11.06</v>
      </c>
      <c r="E71" s="11" t="s">
        <v>706</v>
      </c>
      <c r="F71" s="11" t="s">
        <v>441</v>
      </c>
      <c r="G71" s="11" t="s">
        <v>440</v>
      </c>
      <c r="H71" s="13" t="s">
        <v>444</v>
      </c>
      <c r="I71" s="48"/>
      <c r="J71" s="14"/>
    </row>
    <row r="72" spans="1:10" x14ac:dyDescent="0.3">
      <c r="A72" s="11" t="s">
        <v>1437</v>
      </c>
      <c r="B72" s="11" t="s">
        <v>121</v>
      </c>
      <c r="C72" s="12" t="s">
        <v>914</v>
      </c>
      <c r="D72" s="12">
        <v>8.89</v>
      </c>
      <c r="E72" s="11" t="s">
        <v>708</v>
      </c>
      <c r="F72" s="11" t="s">
        <v>697</v>
      </c>
      <c r="G72" s="17" t="s">
        <v>697</v>
      </c>
      <c r="H72" s="13" t="s">
        <v>444</v>
      </c>
      <c r="I72" s="48"/>
      <c r="J72" s="14"/>
    </row>
    <row r="73" spans="1:10" x14ac:dyDescent="0.3">
      <c r="A73" s="11" t="s">
        <v>1437</v>
      </c>
      <c r="B73" s="11" t="s">
        <v>121</v>
      </c>
      <c r="C73" s="12" t="s">
        <v>904</v>
      </c>
      <c r="D73" s="12">
        <v>7.08</v>
      </c>
      <c r="E73" s="11" t="s">
        <v>749</v>
      </c>
      <c r="F73" s="11" t="s">
        <v>697</v>
      </c>
      <c r="G73" s="17" t="s">
        <v>697</v>
      </c>
      <c r="H73" s="11" t="s">
        <v>444</v>
      </c>
      <c r="I73" s="48" t="s">
        <v>710</v>
      </c>
      <c r="J73" s="14"/>
    </row>
    <row r="74" spans="1:10" x14ac:dyDescent="0.3">
      <c r="A74" s="11" t="s">
        <v>1437</v>
      </c>
      <c r="B74" s="11" t="s">
        <v>121</v>
      </c>
      <c r="C74" s="12" t="s">
        <v>3</v>
      </c>
      <c r="D74" s="12">
        <v>7.72</v>
      </c>
      <c r="E74" s="11" t="s">
        <v>708</v>
      </c>
      <c r="F74" s="11" t="s">
        <v>697</v>
      </c>
      <c r="G74" s="17" t="s">
        <v>697</v>
      </c>
      <c r="H74" s="11" t="s">
        <v>444</v>
      </c>
      <c r="I74" s="48"/>
      <c r="J74" s="14"/>
    </row>
    <row r="75" spans="1:10" x14ac:dyDescent="0.3">
      <c r="A75" s="11" t="s">
        <v>1437</v>
      </c>
      <c r="B75" s="11" t="s">
        <v>121</v>
      </c>
      <c r="C75" s="12" t="s">
        <v>700</v>
      </c>
      <c r="D75" s="12">
        <v>23.24</v>
      </c>
      <c r="E75" s="11" t="s">
        <v>705</v>
      </c>
      <c r="F75" s="11" t="s">
        <v>697</v>
      </c>
      <c r="G75" s="17" t="s">
        <v>698</v>
      </c>
      <c r="H75" s="13" t="s">
        <v>444</v>
      </c>
      <c r="I75" s="43"/>
      <c r="J75" s="14"/>
    </row>
    <row r="76" spans="1:10" x14ac:dyDescent="0.3">
      <c r="A76" s="11" t="s">
        <v>1437</v>
      </c>
      <c r="B76" s="11" t="s">
        <v>121</v>
      </c>
      <c r="C76" s="12" t="s">
        <v>405</v>
      </c>
      <c r="D76" s="12">
        <v>1.6</v>
      </c>
      <c r="E76" s="11" t="s">
        <v>706</v>
      </c>
      <c r="F76" s="11" t="s">
        <v>441</v>
      </c>
      <c r="G76" s="11" t="s">
        <v>698</v>
      </c>
      <c r="H76" s="13" t="s">
        <v>444</v>
      </c>
      <c r="I76" s="48"/>
      <c r="J76" s="14"/>
    </row>
    <row r="77" spans="1:10" s="8" customFormat="1" x14ac:dyDescent="0.3">
      <c r="A77" s="11" t="s">
        <v>1437</v>
      </c>
      <c r="B77" s="11" t="s">
        <v>121</v>
      </c>
      <c r="C77" s="12" t="s">
        <v>313</v>
      </c>
      <c r="D77" s="12">
        <v>1.73</v>
      </c>
      <c r="E77" s="11" t="s">
        <v>416</v>
      </c>
      <c r="F77" s="11" t="s">
        <v>697</v>
      </c>
      <c r="G77" s="17" t="s">
        <v>697</v>
      </c>
      <c r="H77" s="13" t="s">
        <v>444</v>
      </c>
      <c r="I77" s="66"/>
    </row>
    <row r="78" spans="1:10" s="8" customFormat="1" x14ac:dyDescent="0.3">
      <c r="A78" s="11" t="s">
        <v>1437</v>
      </c>
      <c r="B78" s="11" t="s">
        <v>121</v>
      </c>
      <c r="C78" s="12" t="s">
        <v>378</v>
      </c>
      <c r="D78" s="12">
        <v>8.7899999999999991</v>
      </c>
      <c r="E78" s="11" t="s">
        <v>708</v>
      </c>
      <c r="F78" s="11" t="s">
        <v>697</v>
      </c>
      <c r="G78" s="17" t="s">
        <v>697</v>
      </c>
      <c r="H78" s="13" t="s">
        <v>444</v>
      </c>
      <c r="I78" s="47"/>
    </row>
    <row r="79" spans="1:10" s="8" customFormat="1" x14ac:dyDescent="0.3">
      <c r="A79" s="11" t="s">
        <v>1437</v>
      </c>
      <c r="B79" s="11" t="s">
        <v>121</v>
      </c>
      <c r="C79" s="12" t="s">
        <v>378</v>
      </c>
      <c r="D79" s="12">
        <v>8.8699999999999992</v>
      </c>
      <c r="E79" s="11" t="s">
        <v>708</v>
      </c>
      <c r="F79" s="11" t="s">
        <v>697</v>
      </c>
      <c r="G79" s="17" t="s">
        <v>697</v>
      </c>
      <c r="H79" s="13" t="s">
        <v>444</v>
      </c>
      <c r="I79" s="47"/>
    </row>
    <row r="80" spans="1:10" s="8" customFormat="1" x14ac:dyDescent="0.3">
      <c r="A80" s="11" t="s">
        <v>1437</v>
      </c>
      <c r="B80" s="11" t="s">
        <v>121</v>
      </c>
      <c r="C80" s="12" t="s">
        <v>378</v>
      </c>
      <c r="D80" s="12">
        <v>8.42</v>
      </c>
      <c r="E80" s="11" t="s">
        <v>708</v>
      </c>
      <c r="F80" s="11" t="s">
        <v>697</v>
      </c>
      <c r="G80" s="17" t="s">
        <v>697</v>
      </c>
      <c r="H80" s="13" t="s">
        <v>444</v>
      </c>
      <c r="I80" s="47"/>
    </row>
    <row r="81" spans="1:19" s="8" customFormat="1" x14ac:dyDescent="0.3">
      <c r="A81" s="11" t="s">
        <v>1437</v>
      </c>
      <c r="B81" s="11" t="s">
        <v>121</v>
      </c>
      <c r="C81" s="11" t="s">
        <v>913</v>
      </c>
      <c r="D81" s="11">
        <v>15.15</v>
      </c>
      <c r="E81" s="11" t="s">
        <v>708</v>
      </c>
      <c r="F81" s="11" t="s">
        <v>697</v>
      </c>
      <c r="G81" s="17" t="s">
        <v>697</v>
      </c>
      <c r="H81" s="13" t="s">
        <v>444</v>
      </c>
      <c r="I81" s="47"/>
    </row>
    <row r="82" spans="1:19" s="8" customFormat="1" x14ac:dyDescent="0.3">
      <c r="A82" s="11" t="s">
        <v>1437</v>
      </c>
      <c r="B82" s="11" t="s">
        <v>121</v>
      </c>
      <c r="C82" s="12" t="s">
        <v>380</v>
      </c>
      <c r="D82" s="12">
        <v>1.93</v>
      </c>
      <c r="E82" s="11" t="s">
        <v>706</v>
      </c>
      <c r="F82" s="11" t="s">
        <v>441</v>
      </c>
      <c r="G82" s="11" t="s">
        <v>698</v>
      </c>
      <c r="H82" s="13" t="s">
        <v>444</v>
      </c>
      <c r="I82" s="47"/>
    </row>
    <row r="83" spans="1:19" x14ac:dyDescent="0.3">
      <c r="A83" s="11" t="s">
        <v>1429</v>
      </c>
      <c r="B83" s="11" t="s">
        <v>375</v>
      </c>
      <c r="C83" s="12" t="s">
        <v>912</v>
      </c>
      <c r="D83" s="12">
        <v>16.670000000000002</v>
      </c>
      <c r="E83" s="11" t="s">
        <v>708</v>
      </c>
      <c r="F83" s="17" t="s">
        <v>697</v>
      </c>
      <c r="G83" s="17" t="s">
        <v>697</v>
      </c>
      <c r="H83" s="16" t="s">
        <v>444</v>
      </c>
      <c r="I83" s="48"/>
      <c r="J83" s="17"/>
      <c r="K83" s="17"/>
      <c r="L83" s="17"/>
      <c r="M83" s="17"/>
      <c r="N83" s="17"/>
      <c r="O83" s="17"/>
      <c r="P83" s="17"/>
      <c r="Q83" s="17"/>
      <c r="R83" s="17"/>
      <c r="S83" s="17"/>
    </row>
    <row r="84" spans="1:19" x14ac:dyDescent="0.3">
      <c r="A84" s="11" t="s">
        <v>1429</v>
      </c>
      <c r="B84" s="11" t="s">
        <v>375</v>
      </c>
      <c r="C84" s="12" t="s">
        <v>376</v>
      </c>
      <c r="D84" s="12">
        <v>6.92</v>
      </c>
      <c r="E84" s="11" t="s">
        <v>708</v>
      </c>
      <c r="F84" s="17" t="s">
        <v>697</v>
      </c>
      <c r="G84" s="17" t="s">
        <v>697</v>
      </c>
      <c r="H84" s="16" t="s">
        <v>444</v>
      </c>
      <c r="I84" s="48"/>
      <c r="J84" s="17"/>
      <c r="K84" s="17"/>
      <c r="L84" s="17"/>
      <c r="M84" s="17"/>
      <c r="N84" s="17"/>
      <c r="O84" s="17"/>
      <c r="P84" s="17"/>
      <c r="Q84" s="17"/>
      <c r="R84" s="17"/>
      <c r="S84" s="17"/>
    </row>
    <row r="85" spans="1:19" x14ac:dyDescent="0.3">
      <c r="A85" s="11" t="s">
        <v>1429</v>
      </c>
      <c r="B85" s="11" t="s">
        <v>375</v>
      </c>
      <c r="C85" s="12" t="s">
        <v>275</v>
      </c>
      <c r="D85" s="12">
        <v>25</v>
      </c>
      <c r="E85" s="11" t="s">
        <v>728</v>
      </c>
      <c r="F85" s="17" t="s">
        <v>697</v>
      </c>
      <c r="G85" s="17" t="s">
        <v>697</v>
      </c>
      <c r="H85" s="16" t="s">
        <v>444</v>
      </c>
      <c r="I85" s="48" t="s">
        <v>710</v>
      </c>
      <c r="J85" s="17"/>
      <c r="K85" s="17"/>
      <c r="L85" s="17"/>
      <c r="M85" s="17"/>
      <c r="N85" s="17"/>
      <c r="O85" s="17"/>
      <c r="P85" s="17"/>
      <c r="Q85" s="17"/>
      <c r="R85" s="17"/>
      <c r="S85" s="17"/>
    </row>
    <row r="86" spans="1:19" x14ac:dyDescent="0.3">
      <c r="A86" s="11" t="s">
        <v>1429</v>
      </c>
      <c r="B86" s="11" t="s">
        <v>375</v>
      </c>
      <c r="C86" s="12" t="s">
        <v>911</v>
      </c>
      <c r="D86" s="12">
        <v>5.2</v>
      </c>
      <c r="E86" s="11" t="s">
        <v>705</v>
      </c>
      <c r="F86" s="17" t="s">
        <v>697</v>
      </c>
      <c r="G86" s="11" t="s">
        <v>698</v>
      </c>
      <c r="H86" s="16" t="s">
        <v>444</v>
      </c>
      <c r="I86" s="43"/>
      <c r="J86" s="17"/>
      <c r="K86" s="17"/>
      <c r="L86" s="17"/>
      <c r="M86" s="17"/>
      <c r="N86" s="17"/>
      <c r="O86" s="17"/>
      <c r="P86" s="17"/>
      <c r="Q86" s="17"/>
      <c r="R86" s="17"/>
      <c r="S86" s="17"/>
    </row>
    <row r="87" spans="1:19" x14ac:dyDescent="0.3">
      <c r="A87" s="11" t="s">
        <v>1429</v>
      </c>
      <c r="B87" s="11" t="s">
        <v>375</v>
      </c>
      <c r="C87" s="12" t="s">
        <v>700</v>
      </c>
      <c r="D87" s="12">
        <v>42.63</v>
      </c>
      <c r="E87" s="11" t="s">
        <v>705</v>
      </c>
      <c r="F87" s="17" t="s">
        <v>697</v>
      </c>
      <c r="G87" s="17" t="s">
        <v>698</v>
      </c>
      <c r="H87" s="16" t="s">
        <v>444</v>
      </c>
      <c r="I87" s="43"/>
      <c r="J87" s="17"/>
      <c r="K87" s="17"/>
      <c r="L87" s="17"/>
      <c r="M87" s="17"/>
      <c r="N87" s="17"/>
      <c r="O87" s="17"/>
      <c r="P87" s="17"/>
      <c r="Q87" s="17"/>
      <c r="R87" s="17"/>
      <c r="S87" s="17"/>
    </row>
    <row r="88" spans="1:19" x14ac:dyDescent="0.3">
      <c r="A88" s="11" t="s">
        <v>1429</v>
      </c>
      <c r="B88" s="11" t="s">
        <v>375</v>
      </c>
      <c r="C88" s="12" t="s">
        <v>910</v>
      </c>
      <c r="D88" s="12">
        <v>15.42</v>
      </c>
      <c r="E88" s="11" t="s">
        <v>708</v>
      </c>
      <c r="F88" s="17" t="s">
        <v>697</v>
      </c>
      <c r="G88" s="17" t="s">
        <v>697</v>
      </c>
      <c r="H88" s="16" t="s">
        <v>444</v>
      </c>
      <c r="I88" s="48"/>
      <c r="J88" s="17"/>
      <c r="K88" s="17"/>
      <c r="L88" s="17"/>
      <c r="M88" s="17"/>
      <c r="N88" s="17"/>
      <c r="O88" s="17"/>
      <c r="P88" s="17"/>
      <c r="Q88" s="17"/>
      <c r="R88" s="17"/>
      <c r="S88" s="17"/>
    </row>
    <row r="89" spans="1:19" x14ac:dyDescent="0.3">
      <c r="A89" s="11" t="s">
        <v>1429</v>
      </c>
      <c r="B89" s="11" t="s">
        <v>375</v>
      </c>
      <c r="C89" s="12" t="s">
        <v>124</v>
      </c>
      <c r="D89" s="12">
        <v>9.6999999999999993</v>
      </c>
      <c r="E89" s="11" t="s">
        <v>728</v>
      </c>
      <c r="F89" s="17" t="s">
        <v>697</v>
      </c>
      <c r="G89" s="17" t="s">
        <v>697</v>
      </c>
      <c r="H89" s="16" t="s">
        <v>444</v>
      </c>
      <c r="I89" s="48" t="s">
        <v>710</v>
      </c>
      <c r="J89" s="17"/>
      <c r="K89" s="17"/>
      <c r="L89" s="17"/>
      <c r="M89" s="17"/>
      <c r="N89" s="17"/>
      <c r="O89" s="17"/>
      <c r="P89" s="17"/>
      <c r="Q89" s="17"/>
      <c r="R89" s="17"/>
      <c r="S89" s="17"/>
    </row>
    <row r="90" spans="1:19" x14ac:dyDescent="0.3">
      <c r="A90" s="11" t="s">
        <v>1429</v>
      </c>
      <c r="B90" s="11" t="s">
        <v>375</v>
      </c>
      <c r="C90" s="12" t="s">
        <v>52</v>
      </c>
      <c r="D90" s="12">
        <v>33.56</v>
      </c>
      <c r="E90" s="11" t="s">
        <v>708</v>
      </c>
      <c r="F90" s="11" t="s">
        <v>697</v>
      </c>
      <c r="G90" s="11" t="s">
        <v>697</v>
      </c>
      <c r="H90" s="16" t="s">
        <v>444</v>
      </c>
      <c r="I90" s="48"/>
      <c r="J90" s="17"/>
      <c r="K90" s="17"/>
      <c r="L90" s="17"/>
      <c r="M90" s="17"/>
      <c r="N90" s="17"/>
      <c r="O90" s="17"/>
      <c r="P90" s="17"/>
      <c r="Q90" s="17"/>
      <c r="R90" s="17"/>
      <c r="S90" s="17"/>
    </row>
    <row r="91" spans="1:19" x14ac:dyDescent="0.3">
      <c r="A91" s="11" t="s">
        <v>1429</v>
      </c>
      <c r="B91" s="11" t="s">
        <v>375</v>
      </c>
      <c r="C91" s="12" t="s">
        <v>909</v>
      </c>
      <c r="D91" s="12">
        <v>19.809999999999999</v>
      </c>
      <c r="E91" s="11" t="s">
        <v>708</v>
      </c>
      <c r="F91" s="17" t="s">
        <v>697</v>
      </c>
      <c r="G91" s="17" t="s">
        <v>697</v>
      </c>
      <c r="H91" s="16" t="s">
        <v>444</v>
      </c>
      <c r="I91" s="48"/>
      <c r="J91" s="17"/>
      <c r="K91" s="17"/>
      <c r="L91" s="17"/>
      <c r="M91" s="17"/>
      <c r="N91" s="17"/>
      <c r="O91" s="17"/>
      <c r="P91" s="17"/>
      <c r="Q91" s="17"/>
      <c r="R91" s="17"/>
      <c r="S91" s="17"/>
    </row>
    <row r="92" spans="1:19" x14ac:dyDescent="0.3">
      <c r="A92" s="11" t="s">
        <v>1429</v>
      </c>
      <c r="B92" s="11" t="s">
        <v>375</v>
      </c>
      <c r="C92" s="12" t="s">
        <v>908</v>
      </c>
      <c r="D92" s="12">
        <v>14.08</v>
      </c>
      <c r="E92" s="11" t="s">
        <v>708</v>
      </c>
      <c r="F92" s="17" t="s">
        <v>697</v>
      </c>
      <c r="G92" s="17" t="s">
        <v>697</v>
      </c>
      <c r="H92" s="16" t="s">
        <v>444</v>
      </c>
      <c r="I92" s="48"/>
      <c r="J92" s="17"/>
      <c r="K92" s="17"/>
      <c r="L92" s="17"/>
      <c r="M92" s="17"/>
      <c r="N92" s="17"/>
      <c r="O92" s="17"/>
      <c r="P92" s="17"/>
      <c r="Q92" s="17"/>
      <c r="R92" s="17"/>
      <c r="S92" s="17"/>
    </row>
    <row r="93" spans="1:19" x14ac:dyDescent="0.3">
      <c r="A93" s="11" t="s">
        <v>1429</v>
      </c>
      <c r="B93" s="11" t="s">
        <v>375</v>
      </c>
      <c r="C93" s="12" t="s">
        <v>907</v>
      </c>
      <c r="D93" s="12">
        <v>14.29</v>
      </c>
      <c r="E93" s="11" t="s">
        <v>708</v>
      </c>
      <c r="F93" s="17" t="s">
        <v>697</v>
      </c>
      <c r="G93" s="17" t="s">
        <v>697</v>
      </c>
      <c r="H93" s="16" t="s">
        <v>444</v>
      </c>
      <c r="I93" s="48"/>
      <c r="J93" s="17"/>
      <c r="K93" s="17"/>
      <c r="L93" s="17"/>
      <c r="M93" s="17"/>
      <c r="N93" s="17"/>
      <c r="O93" s="17"/>
      <c r="P93" s="17"/>
      <c r="Q93" s="17"/>
      <c r="R93" s="17"/>
      <c r="S93" s="17"/>
    </row>
    <row r="94" spans="1:19" x14ac:dyDescent="0.3">
      <c r="A94" s="11" t="s">
        <v>1429</v>
      </c>
      <c r="B94" s="11" t="s">
        <v>375</v>
      </c>
      <c r="C94" s="12" t="s">
        <v>906</v>
      </c>
      <c r="D94" s="12">
        <v>14.61</v>
      </c>
      <c r="E94" s="11" t="s">
        <v>708</v>
      </c>
      <c r="F94" s="17" t="s">
        <v>697</v>
      </c>
      <c r="G94" s="17" t="s">
        <v>697</v>
      </c>
      <c r="H94" s="16" t="s">
        <v>444</v>
      </c>
      <c r="I94" s="48"/>
      <c r="J94" s="17"/>
      <c r="K94" s="17"/>
      <c r="L94" s="17"/>
      <c r="M94" s="17"/>
      <c r="N94" s="17"/>
      <c r="O94" s="17"/>
      <c r="P94" s="17"/>
      <c r="Q94" s="17"/>
      <c r="R94" s="17"/>
      <c r="S94" s="17"/>
    </row>
    <row r="95" spans="1:19" s="17" customFormat="1" x14ac:dyDescent="0.3">
      <c r="A95" s="11" t="s">
        <v>1429</v>
      </c>
      <c r="B95" s="11" t="s">
        <v>375</v>
      </c>
      <c r="C95" s="12" t="s">
        <v>304</v>
      </c>
      <c r="D95" s="12">
        <v>3.3</v>
      </c>
      <c r="E95" s="11" t="s">
        <v>415</v>
      </c>
      <c r="F95" s="17" t="s">
        <v>745</v>
      </c>
      <c r="G95" s="17" t="s">
        <v>745</v>
      </c>
      <c r="H95" s="16" t="s">
        <v>444</v>
      </c>
      <c r="I95" s="43"/>
    </row>
    <row r="96" spans="1:19" x14ac:dyDescent="0.3">
      <c r="A96" s="12" t="s">
        <v>1438</v>
      </c>
      <c r="B96" s="12" t="s">
        <v>125</v>
      </c>
      <c r="C96" s="12" t="s">
        <v>126</v>
      </c>
      <c r="D96" s="12">
        <v>14.05</v>
      </c>
      <c r="E96" s="11" t="s">
        <v>708</v>
      </c>
      <c r="F96" s="17" t="s">
        <v>697</v>
      </c>
      <c r="G96" s="17" t="s">
        <v>697</v>
      </c>
      <c r="H96" s="17" t="s">
        <v>444</v>
      </c>
      <c r="J96" s="14"/>
    </row>
    <row r="97" spans="1:10" x14ac:dyDescent="0.3">
      <c r="A97" s="12" t="s">
        <v>1438</v>
      </c>
      <c r="B97" s="12" t="s">
        <v>125</v>
      </c>
      <c r="C97" s="11" t="s">
        <v>6</v>
      </c>
      <c r="D97" s="11">
        <v>1.93</v>
      </c>
      <c r="E97" s="11" t="s">
        <v>706</v>
      </c>
      <c r="F97" s="17" t="s">
        <v>441</v>
      </c>
      <c r="G97" s="11" t="s">
        <v>698</v>
      </c>
      <c r="H97" s="17" t="s">
        <v>444</v>
      </c>
      <c r="J97" s="14"/>
    </row>
    <row r="98" spans="1:10" x14ac:dyDescent="0.3">
      <c r="A98" s="12" t="s">
        <v>1438</v>
      </c>
      <c r="B98" s="12" t="s">
        <v>125</v>
      </c>
      <c r="C98" s="12" t="s">
        <v>122</v>
      </c>
      <c r="D98" s="12">
        <v>9.57</v>
      </c>
      <c r="E98" s="11" t="s">
        <v>708</v>
      </c>
      <c r="F98" s="11" t="s">
        <v>697</v>
      </c>
      <c r="G98" s="11" t="s">
        <v>697</v>
      </c>
      <c r="H98" s="17" t="s">
        <v>444</v>
      </c>
      <c r="J98" s="14"/>
    </row>
    <row r="99" spans="1:10" x14ac:dyDescent="0.3">
      <c r="A99" s="12" t="s">
        <v>1438</v>
      </c>
      <c r="B99" s="12" t="s">
        <v>125</v>
      </c>
      <c r="C99" s="12" t="s">
        <v>123</v>
      </c>
      <c r="D99" s="12">
        <v>10.52</v>
      </c>
      <c r="E99" s="11" t="s">
        <v>708</v>
      </c>
      <c r="F99" s="17" t="s">
        <v>697</v>
      </c>
      <c r="G99" s="17" t="s">
        <v>697</v>
      </c>
      <c r="H99" s="17" t="s">
        <v>444</v>
      </c>
      <c r="J99" s="14"/>
    </row>
    <row r="100" spans="1:10" x14ac:dyDescent="0.3">
      <c r="A100" s="12" t="s">
        <v>1438</v>
      </c>
      <c r="B100" s="12" t="s">
        <v>125</v>
      </c>
      <c r="C100" s="12" t="s">
        <v>19</v>
      </c>
      <c r="D100" s="12">
        <v>19.16</v>
      </c>
      <c r="E100" s="11" t="s">
        <v>728</v>
      </c>
      <c r="F100" s="17" t="s">
        <v>697</v>
      </c>
      <c r="G100" s="17" t="s">
        <v>697</v>
      </c>
      <c r="H100" s="17" t="s">
        <v>444</v>
      </c>
      <c r="I100" s="48" t="s">
        <v>710</v>
      </c>
      <c r="J100" s="14"/>
    </row>
    <row r="101" spans="1:10" x14ac:dyDescent="0.3">
      <c r="A101" s="12" t="s">
        <v>1438</v>
      </c>
      <c r="B101" s="12" t="s">
        <v>125</v>
      </c>
      <c r="C101" s="12" t="s">
        <v>905</v>
      </c>
      <c r="D101" s="12">
        <v>1.72</v>
      </c>
      <c r="E101" s="11" t="s">
        <v>415</v>
      </c>
      <c r="F101" s="17" t="s">
        <v>745</v>
      </c>
      <c r="G101" s="17" t="s">
        <v>745</v>
      </c>
      <c r="H101" s="17" t="s">
        <v>444</v>
      </c>
      <c r="I101" s="42"/>
      <c r="J101" s="14"/>
    </row>
    <row r="102" spans="1:10" x14ac:dyDescent="0.3">
      <c r="A102" s="11" t="s">
        <v>1429</v>
      </c>
      <c r="B102" s="11" t="s">
        <v>127</v>
      </c>
      <c r="C102" s="12" t="s">
        <v>700</v>
      </c>
      <c r="D102" s="12">
        <f>40.87+24.09</f>
        <v>64.959999999999994</v>
      </c>
      <c r="E102" s="11" t="s">
        <v>705</v>
      </c>
      <c r="F102" s="11" t="s">
        <v>697</v>
      </c>
      <c r="G102" s="17" t="s">
        <v>698</v>
      </c>
      <c r="H102" s="11" t="s">
        <v>444</v>
      </c>
      <c r="I102" s="44" t="s">
        <v>1305</v>
      </c>
      <c r="J102" s="14"/>
    </row>
    <row r="103" spans="1:10" x14ac:dyDescent="0.3">
      <c r="A103" s="11" t="s">
        <v>1429</v>
      </c>
      <c r="B103" s="11" t="s">
        <v>127</v>
      </c>
      <c r="C103" s="12" t="s">
        <v>275</v>
      </c>
      <c r="D103" s="12">
        <v>35.07</v>
      </c>
      <c r="E103" s="11" t="s">
        <v>728</v>
      </c>
      <c r="F103" s="11" t="s">
        <v>697</v>
      </c>
      <c r="G103" s="17" t="s">
        <v>697</v>
      </c>
      <c r="H103" s="11" t="s">
        <v>444</v>
      </c>
      <c r="I103" s="48" t="s">
        <v>1470</v>
      </c>
      <c r="J103" s="14"/>
    </row>
    <row r="104" spans="1:10" x14ac:dyDescent="0.3">
      <c r="A104" s="11" t="s">
        <v>1429</v>
      </c>
      <c r="B104" s="11" t="s">
        <v>127</v>
      </c>
      <c r="C104" s="12" t="s">
        <v>412</v>
      </c>
      <c r="D104" s="12">
        <v>20.96</v>
      </c>
      <c r="E104" s="11" t="s">
        <v>705</v>
      </c>
      <c r="F104" s="11" t="s">
        <v>697</v>
      </c>
      <c r="G104" s="17" t="s">
        <v>698</v>
      </c>
      <c r="H104" s="11" t="s">
        <v>444</v>
      </c>
      <c r="I104" s="44" t="s">
        <v>1305</v>
      </c>
      <c r="J104" s="14"/>
    </row>
    <row r="105" spans="1:10" x14ac:dyDescent="0.3">
      <c r="A105" s="11" t="s">
        <v>1429</v>
      </c>
      <c r="B105" s="11" t="s">
        <v>127</v>
      </c>
      <c r="C105" s="12" t="s">
        <v>1269</v>
      </c>
      <c r="D105" s="12">
        <v>7.5</v>
      </c>
      <c r="E105" s="11" t="s">
        <v>728</v>
      </c>
      <c r="F105" s="11" t="s">
        <v>697</v>
      </c>
      <c r="G105" s="17" t="s">
        <v>697</v>
      </c>
      <c r="H105" s="11" t="s">
        <v>444</v>
      </c>
      <c r="I105" s="48" t="s">
        <v>1470</v>
      </c>
      <c r="J105" s="14"/>
    </row>
    <row r="106" spans="1:10" x14ac:dyDescent="0.3">
      <c r="A106" s="11" t="s">
        <v>1429</v>
      </c>
      <c r="B106" s="11" t="s">
        <v>127</v>
      </c>
      <c r="C106" s="12" t="s">
        <v>904</v>
      </c>
      <c r="D106" s="12">
        <v>14.58</v>
      </c>
      <c r="E106" s="11" t="s">
        <v>749</v>
      </c>
      <c r="F106" s="11" t="s">
        <v>697</v>
      </c>
      <c r="G106" s="17" t="s">
        <v>697</v>
      </c>
      <c r="H106" s="11" t="s">
        <v>444</v>
      </c>
      <c r="I106" s="48" t="s">
        <v>1470</v>
      </c>
      <c r="J106" s="14"/>
    </row>
    <row r="107" spans="1:10" x14ac:dyDescent="0.3">
      <c r="A107" s="11" t="s">
        <v>1429</v>
      </c>
      <c r="B107" s="11" t="s">
        <v>127</v>
      </c>
      <c r="C107" s="11" t="s">
        <v>319</v>
      </c>
      <c r="D107" s="12">
        <v>7.18</v>
      </c>
      <c r="E107" s="11" t="s">
        <v>708</v>
      </c>
      <c r="F107" s="11" t="s">
        <v>697</v>
      </c>
      <c r="G107" s="17" t="s">
        <v>697</v>
      </c>
      <c r="H107" s="13" t="s">
        <v>444</v>
      </c>
      <c r="I107" s="44" t="s">
        <v>1305</v>
      </c>
      <c r="J107" s="14"/>
    </row>
    <row r="108" spans="1:10" x14ac:dyDescent="0.3">
      <c r="A108" s="13" t="s">
        <v>1429</v>
      </c>
      <c r="B108" s="13" t="s">
        <v>127</v>
      </c>
      <c r="C108" s="13" t="s">
        <v>392</v>
      </c>
      <c r="D108" s="24">
        <v>20.11</v>
      </c>
      <c r="E108" s="11" t="s">
        <v>708</v>
      </c>
      <c r="F108" s="11" t="s">
        <v>697</v>
      </c>
      <c r="G108" s="17" t="s">
        <v>697</v>
      </c>
      <c r="H108" s="13" t="s">
        <v>444</v>
      </c>
      <c r="I108" s="44" t="s">
        <v>1305</v>
      </c>
      <c r="J108" s="14"/>
    </row>
    <row r="109" spans="1:10" x14ac:dyDescent="0.3">
      <c r="A109" s="13" t="s">
        <v>1429</v>
      </c>
      <c r="B109" s="13" t="s">
        <v>127</v>
      </c>
      <c r="C109" s="13" t="s">
        <v>25</v>
      </c>
      <c r="D109" s="24">
        <v>13.04</v>
      </c>
      <c r="E109" s="11" t="s">
        <v>708</v>
      </c>
      <c r="F109" s="11" t="s">
        <v>697</v>
      </c>
      <c r="G109" s="17" t="s">
        <v>697</v>
      </c>
      <c r="H109" s="13" t="s">
        <v>444</v>
      </c>
      <c r="I109" s="44" t="s">
        <v>1305</v>
      </c>
      <c r="J109" s="14"/>
    </row>
    <row r="110" spans="1:10" x14ac:dyDescent="0.3">
      <c r="A110" s="13" t="s">
        <v>1429</v>
      </c>
      <c r="B110" s="13" t="s">
        <v>127</v>
      </c>
      <c r="C110" s="24" t="s">
        <v>413</v>
      </c>
      <c r="D110" s="24">
        <v>16.399999999999999</v>
      </c>
      <c r="E110" s="11" t="s">
        <v>708</v>
      </c>
      <c r="F110" s="11" t="s">
        <v>697</v>
      </c>
      <c r="G110" s="17" t="s">
        <v>697</v>
      </c>
      <c r="H110" s="13" t="s">
        <v>444</v>
      </c>
      <c r="I110" s="44" t="s">
        <v>1305</v>
      </c>
      <c r="J110" s="14"/>
    </row>
    <row r="111" spans="1:10" x14ac:dyDescent="0.3">
      <c r="A111" s="13" t="s">
        <v>1429</v>
      </c>
      <c r="B111" s="13" t="s">
        <v>127</v>
      </c>
      <c r="C111" s="24" t="s">
        <v>414</v>
      </c>
      <c r="D111" s="24">
        <v>12.42</v>
      </c>
      <c r="E111" s="11" t="s">
        <v>708</v>
      </c>
      <c r="F111" s="11" t="s">
        <v>697</v>
      </c>
      <c r="G111" s="17" t="s">
        <v>697</v>
      </c>
      <c r="H111" s="13" t="s">
        <v>444</v>
      </c>
      <c r="I111" s="44" t="s">
        <v>1305</v>
      </c>
      <c r="J111" s="14"/>
    </row>
    <row r="112" spans="1:10" x14ac:dyDescent="0.3">
      <c r="A112" s="13" t="s">
        <v>1429</v>
      </c>
      <c r="B112" s="13" t="s">
        <v>127</v>
      </c>
      <c r="C112" s="24" t="s">
        <v>415</v>
      </c>
      <c r="D112" s="24">
        <v>4.62</v>
      </c>
      <c r="E112" s="11" t="s">
        <v>415</v>
      </c>
      <c r="F112" s="11" t="s">
        <v>745</v>
      </c>
      <c r="G112" s="17" t="s">
        <v>745</v>
      </c>
      <c r="H112" s="13" t="s">
        <v>444</v>
      </c>
      <c r="I112" s="44" t="s">
        <v>1305</v>
      </c>
      <c r="J112" s="14"/>
    </row>
    <row r="113" spans="1:10" x14ac:dyDescent="0.3">
      <c r="A113" s="13" t="s">
        <v>1429</v>
      </c>
      <c r="B113" s="13" t="s">
        <v>127</v>
      </c>
      <c r="C113" s="24" t="s">
        <v>416</v>
      </c>
      <c r="D113" s="24">
        <v>4.41</v>
      </c>
      <c r="E113" s="11" t="s">
        <v>416</v>
      </c>
      <c r="F113" s="11" t="s">
        <v>697</v>
      </c>
      <c r="G113" s="17" t="s">
        <v>697</v>
      </c>
      <c r="H113" s="13" t="s">
        <v>444</v>
      </c>
      <c r="I113" s="44" t="s">
        <v>1305</v>
      </c>
      <c r="J113" s="14"/>
    </row>
    <row r="114" spans="1:10" x14ac:dyDescent="0.3">
      <c r="A114" s="13" t="s">
        <v>1429</v>
      </c>
      <c r="B114" s="13" t="s">
        <v>127</v>
      </c>
      <c r="C114" s="24" t="s">
        <v>903</v>
      </c>
      <c r="D114" s="24">
        <v>14.84</v>
      </c>
      <c r="E114" s="11" t="s">
        <v>708</v>
      </c>
      <c r="F114" s="11" t="s">
        <v>697</v>
      </c>
      <c r="G114" s="17" t="s">
        <v>697</v>
      </c>
      <c r="H114" s="13" t="s">
        <v>444</v>
      </c>
      <c r="I114" s="44" t="s">
        <v>1305</v>
      </c>
      <c r="J114" s="14"/>
    </row>
    <row r="115" spans="1:10" x14ac:dyDescent="0.3">
      <c r="A115" s="13" t="s">
        <v>1429</v>
      </c>
      <c r="B115" s="13" t="s">
        <v>127</v>
      </c>
      <c r="C115" s="24" t="s">
        <v>902</v>
      </c>
      <c r="D115" s="24">
        <v>14.84</v>
      </c>
      <c r="E115" s="11" t="s">
        <v>708</v>
      </c>
      <c r="F115" s="11" t="s">
        <v>697</v>
      </c>
      <c r="G115" s="17" t="s">
        <v>697</v>
      </c>
      <c r="H115" s="13" t="s">
        <v>444</v>
      </c>
      <c r="I115" s="44" t="s">
        <v>1305</v>
      </c>
      <c r="J115" s="14"/>
    </row>
    <row r="116" spans="1:10" x14ac:dyDescent="0.3">
      <c r="A116" s="13" t="s">
        <v>1429</v>
      </c>
      <c r="B116" s="13" t="s">
        <v>127</v>
      </c>
      <c r="C116" s="24" t="s">
        <v>901</v>
      </c>
      <c r="D116" s="24">
        <v>12.81</v>
      </c>
      <c r="E116" s="11" t="s">
        <v>708</v>
      </c>
      <c r="F116" s="11" t="s">
        <v>697</v>
      </c>
      <c r="G116" s="17" t="s">
        <v>697</v>
      </c>
      <c r="H116" s="13" t="s">
        <v>444</v>
      </c>
      <c r="I116" s="44" t="s">
        <v>1305</v>
      </c>
      <c r="J116" s="14"/>
    </row>
    <row r="117" spans="1:10" x14ac:dyDescent="0.3">
      <c r="A117" s="13" t="s">
        <v>1429</v>
      </c>
      <c r="B117" s="13" t="s">
        <v>127</v>
      </c>
      <c r="C117" s="24" t="s">
        <v>900</v>
      </c>
      <c r="D117" s="24">
        <v>15.94</v>
      </c>
      <c r="E117" s="11" t="s">
        <v>708</v>
      </c>
      <c r="F117" s="11" t="s">
        <v>697</v>
      </c>
      <c r="G117" s="17" t="s">
        <v>697</v>
      </c>
      <c r="H117" s="13" t="s">
        <v>444</v>
      </c>
      <c r="I117" s="44" t="s">
        <v>1305</v>
      </c>
      <c r="J117" s="14"/>
    </row>
    <row r="118" spans="1:10" x14ac:dyDescent="0.3">
      <c r="A118" s="13" t="s">
        <v>1429</v>
      </c>
      <c r="B118" s="13" t="s">
        <v>127</v>
      </c>
      <c r="C118" s="24" t="s">
        <v>899</v>
      </c>
      <c r="D118" s="24">
        <v>16.149999999999999</v>
      </c>
      <c r="E118" s="11" t="s">
        <v>708</v>
      </c>
      <c r="F118" s="11" t="s">
        <v>697</v>
      </c>
      <c r="G118" s="17" t="s">
        <v>697</v>
      </c>
      <c r="H118" s="13" t="s">
        <v>444</v>
      </c>
      <c r="I118" s="44" t="s">
        <v>1305</v>
      </c>
      <c r="J118" s="14"/>
    </row>
    <row r="119" spans="1:10" x14ac:dyDescent="0.3">
      <c r="A119" s="13" t="s">
        <v>1429</v>
      </c>
      <c r="B119" s="13" t="s">
        <v>127</v>
      </c>
      <c r="C119" s="24" t="s">
        <v>898</v>
      </c>
      <c r="D119" s="24">
        <v>16.149999999999999</v>
      </c>
      <c r="E119" s="11" t="s">
        <v>708</v>
      </c>
      <c r="F119" s="11" t="s">
        <v>697</v>
      </c>
      <c r="G119" s="17" t="s">
        <v>697</v>
      </c>
      <c r="H119" s="13" t="s">
        <v>444</v>
      </c>
      <c r="I119" s="44" t="s">
        <v>1305</v>
      </c>
      <c r="J119" s="14"/>
    </row>
    <row r="120" spans="1:10" x14ac:dyDescent="0.3">
      <c r="A120" s="13" t="s">
        <v>1429</v>
      </c>
      <c r="B120" s="13" t="s">
        <v>127</v>
      </c>
      <c r="C120" s="24" t="s">
        <v>897</v>
      </c>
      <c r="D120" s="24">
        <v>15.15</v>
      </c>
      <c r="E120" s="11" t="s">
        <v>708</v>
      </c>
      <c r="F120" s="11" t="s">
        <v>697</v>
      </c>
      <c r="G120" s="17" t="s">
        <v>697</v>
      </c>
      <c r="H120" s="13" t="s">
        <v>444</v>
      </c>
      <c r="I120" s="44" t="s">
        <v>1305</v>
      </c>
      <c r="J120" s="14"/>
    </row>
    <row r="121" spans="1:10" x14ac:dyDescent="0.3">
      <c r="A121" s="13" t="s">
        <v>1429</v>
      </c>
      <c r="B121" s="13" t="s">
        <v>127</v>
      </c>
      <c r="C121" s="13" t="s">
        <v>319</v>
      </c>
      <c r="D121" s="24">
        <v>15.43</v>
      </c>
      <c r="E121" s="11" t="s">
        <v>708</v>
      </c>
      <c r="F121" s="11" t="s">
        <v>697</v>
      </c>
      <c r="G121" s="17" t="s">
        <v>697</v>
      </c>
      <c r="H121" s="13" t="s">
        <v>444</v>
      </c>
      <c r="I121" s="44" t="s">
        <v>1305</v>
      </c>
      <c r="J121" s="14"/>
    </row>
    <row r="122" spans="1:10" x14ac:dyDescent="0.3">
      <c r="A122" s="13" t="s">
        <v>1429</v>
      </c>
      <c r="B122" s="13" t="s">
        <v>127</v>
      </c>
      <c r="C122" s="13" t="s">
        <v>753</v>
      </c>
      <c r="D122" s="24">
        <v>13.41</v>
      </c>
      <c r="E122" s="11" t="s">
        <v>708</v>
      </c>
      <c r="F122" s="11" t="s">
        <v>697</v>
      </c>
      <c r="G122" s="17" t="s">
        <v>697</v>
      </c>
      <c r="H122" s="13" t="s">
        <v>444</v>
      </c>
      <c r="I122" s="44" t="s">
        <v>1305</v>
      </c>
      <c r="J122" s="14"/>
    </row>
    <row r="123" spans="1:10" x14ac:dyDescent="0.3">
      <c r="A123" s="13" t="s">
        <v>1429</v>
      </c>
      <c r="B123" s="13" t="s">
        <v>127</v>
      </c>
      <c r="C123" s="13" t="s">
        <v>753</v>
      </c>
      <c r="D123" s="24">
        <v>16.010000000000002</v>
      </c>
      <c r="E123" s="11" t="s">
        <v>708</v>
      </c>
      <c r="F123" s="11" t="s">
        <v>697</v>
      </c>
      <c r="G123" s="17" t="s">
        <v>697</v>
      </c>
      <c r="H123" s="13" t="s">
        <v>444</v>
      </c>
      <c r="I123" s="44" t="s">
        <v>1305</v>
      </c>
      <c r="J123" s="14"/>
    </row>
    <row r="124" spans="1:10" x14ac:dyDescent="0.3">
      <c r="A124" s="13" t="s">
        <v>1429</v>
      </c>
      <c r="B124" s="13" t="s">
        <v>127</v>
      </c>
      <c r="C124" s="24" t="s">
        <v>896</v>
      </c>
      <c r="D124" s="24">
        <v>15.05</v>
      </c>
      <c r="E124" s="11" t="s">
        <v>708</v>
      </c>
      <c r="F124" s="11" t="s">
        <v>697</v>
      </c>
      <c r="G124" s="17" t="s">
        <v>697</v>
      </c>
      <c r="H124" s="13" t="s">
        <v>444</v>
      </c>
      <c r="I124" s="44" t="s">
        <v>1305</v>
      </c>
      <c r="J124" s="14"/>
    </row>
    <row r="125" spans="1:10" x14ac:dyDescent="0.3">
      <c r="A125" s="13" t="s">
        <v>1429</v>
      </c>
      <c r="B125" s="13" t="s">
        <v>127</v>
      </c>
      <c r="C125" s="13" t="s">
        <v>893</v>
      </c>
      <c r="D125" s="24">
        <v>18.350000000000001</v>
      </c>
      <c r="E125" s="11" t="s">
        <v>708</v>
      </c>
      <c r="F125" s="11" t="s">
        <v>697</v>
      </c>
      <c r="G125" s="17" t="s">
        <v>697</v>
      </c>
      <c r="H125" s="13" t="s">
        <v>444</v>
      </c>
      <c r="I125" s="44" t="s">
        <v>1305</v>
      </c>
      <c r="J125" s="14"/>
    </row>
    <row r="126" spans="1:10" x14ac:dyDescent="0.3">
      <c r="A126" s="13" t="s">
        <v>1429</v>
      </c>
      <c r="B126" s="13" t="s">
        <v>127</v>
      </c>
      <c r="C126" s="12" t="s">
        <v>895</v>
      </c>
      <c r="D126" s="12">
        <v>24.09</v>
      </c>
      <c r="E126" s="11" t="s">
        <v>728</v>
      </c>
      <c r="F126" s="11" t="s">
        <v>697</v>
      </c>
      <c r="G126" s="17" t="s">
        <v>697</v>
      </c>
      <c r="H126" s="11" t="s">
        <v>444</v>
      </c>
      <c r="I126" s="48" t="s">
        <v>1470</v>
      </c>
      <c r="J126" s="14"/>
    </row>
    <row r="127" spans="1:10" x14ac:dyDescent="0.3">
      <c r="A127" s="13" t="s">
        <v>1429</v>
      </c>
      <c r="B127" s="13" t="s">
        <v>127</v>
      </c>
      <c r="C127" s="24" t="s">
        <v>894</v>
      </c>
      <c r="D127" s="24">
        <v>5.04</v>
      </c>
      <c r="E127" s="11" t="s">
        <v>706</v>
      </c>
      <c r="F127" s="11" t="s">
        <v>441</v>
      </c>
      <c r="G127" s="11" t="s">
        <v>698</v>
      </c>
      <c r="H127" s="13" t="s">
        <v>444</v>
      </c>
      <c r="I127" s="44" t="s">
        <v>1305</v>
      </c>
      <c r="J127" s="14"/>
    </row>
    <row r="128" spans="1:10" x14ac:dyDescent="0.3">
      <c r="A128" s="13" t="s">
        <v>1429</v>
      </c>
      <c r="B128" s="13" t="s">
        <v>127</v>
      </c>
      <c r="C128" s="24" t="s">
        <v>893</v>
      </c>
      <c r="D128" s="24">
        <v>27.09</v>
      </c>
      <c r="E128" s="11" t="s">
        <v>708</v>
      </c>
      <c r="F128" s="11" t="s">
        <v>697</v>
      </c>
      <c r="G128" s="17" t="s">
        <v>697</v>
      </c>
      <c r="H128" s="13" t="s">
        <v>444</v>
      </c>
      <c r="I128" s="44" t="s">
        <v>1305</v>
      </c>
      <c r="J128" s="14"/>
    </row>
    <row r="129" spans="1:10" x14ac:dyDescent="0.3">
      <c r="A129" s="13" t="s">
        <v>1429</v>
      </c>
      <c r="B129" s="13" t="s">
        <v>127</v>
      </c>
      <c r="C129" s="24" t="s">
        <v>893</v>
      </c>
      <c r="D129" s="24">
        <v>19.829999999999998</v>
      </c>
      <c r="E129" s="11" t="s">
        <v>708</v>
      </c>
      <c r="F129" s="11" t="s">
        <v>697</v>
      </c>
      <c r="G129" s="17" t="s">
        <v>697</v>
      </c>
      <c r="H129" s="13" t="s">
        <v>444</v>
      </c>
      <c r="I129" s="44" t="s">
        <v>1305</v>
      </c>
      <c r="J129" s="14"/>
    </row>
    <row r="130" spans="1:10" s="8" customFormat="1" x14ac:dyDescent="0.3">
      <c r="A130" s="11" t="s">
        <v>1443</v>
      </c>
      <c r="B130" s="11" t="s">
        <v>190</v>
      </c>
      <c r="C130" s="13" t="s">
        <v>819</v>
      </c>
      <c r="D130" s="13">
        <v>8.51</v>
      </c>
      <c r="E130" s="11" t="s">
        <v>705</v>
      </c>
      <c r="F130" s="11" t="s">
        <v>697</v>
      </c>
      <c r="G130" s="17" t="s">
        <v>698</v>
      </c>
      <c r="H130" s="11" t="s">
        <v>444</v>
      </c>
      <c r="I130" s="43"/>
    </row>
    <row r="131" spans="1:10" s="8" customFormat="1" x14ac:dyDescent="0.3">
      <c r="A131" s="11" t="s">
        <v>1443</v>
      </c>
      <c r="B131" s="11" t="s">
        <v>190</v>
      </c>
      <c r="C131" s="11" t="s">
        <v>892</v>
      </c>
      <c r="D131" s="11">
        <v>5</v>
      </c>
      <c r="E131" s="11" t="s">
        <v>415</v>
      </c>
      <c r="F131" s="11" t="s">
        <v>438</v>
      </c>
      <c r="G131" s="11" t="s">
        <v>438</v>
      </c>
      <c r="H131" s="11" t="s">
        <v>437</v>
      </c>
      <c r="I131" s="66"/>
    </row>
    <row r="132" spans="1:10" s="8" customFormat="1" x14ac:dyDescent="0.3">
      <c r="A132" s="11" t="s">
        <v>1443</v>
      </c>
      <c r="B132" s="11" t="s">
        <v>190</v>
      </c>
      <c r="C132" s="11" t="s">
        <v>60</v>
      </c>
      <c r="D132" s="11">
        <v>9.35</v>
      </c>
      <c r="E132" s="11" t="s">
        <v>706</v>
      </c>
      <c r="F132" s="11" t="s">
        <v>441</v>
      </c>
      <c r="G132" s="11" t="s">
        <v>698</v>
      </c>
      <c r="H132" s="11" t="s">
        <v>437</v>
      </c>
      <c r="I132" s="55"/>
    </row>
    <row r="133" spans="1:10" s="8" customFormat="1" x14ac:dyDescent="0.3">
      <c r="A133" s="11" t="s">
        <v>1443</v>
      </c>
      <c r="B133" s="11" t="s">
        <v>190</v>
      </c>
      <c r="C133" s="11" t="s">
        <v>891</v>
      </c>
      <c r="D133" s="11">
        <v>43.18</v>
      </c>
      <c r="E133" s="11" t="s">
        <v>708</v>
      </c>
      <c r="F133" s="11" t="s">
        <v>697</v>
      </c>
      <c r="G133" s="11" t="s">
        <v>697</v>
      </c>
      <c r="H133" s="11" t="s">
        <v>437</v>
      </c>
      <c r="I133" s="48" t="s">
        <v>710</v>
      </c>
    </row>
    <row r="134" spans="1:10" s="8" customFormat="1" x14ac:dyDescent="0.3">
      <c r="A134" s="11" t="s">
        <v>1448</v>
      </c>
      <c r="B134" s="11" t="s">
        <v>182</v>
      </c>
      <c r="C134" s="11" t="s">
        <v>1352</v>
      </c>
      <c r="D134" s="11">
        <v>12.44</v>
      </c>
      <c r="E134" s="11" t="s">
        <v>97</v>
      </c>
      <c r="F134" s="11" t="s">
        <v>697</v>
      </c>
      <c r="G134" s="11" t="s">
        <v>697</v>
      </c>
      <c r="H134" s="11" t="s">
        <v>435</v>
      </c>
      <c r="I134" s="47"/>
    </row>
    <row r="135" spans="1:10" s="8" customFormat="1" x14ac:dyDescent="0.3">
      <c r="A135" s="11" t="s">
        <v>1443</v>
      </c>
      <c r="B135" s="11" t="s">
        <v>167</v>
      </c>
      <c r="C135" s="11" t="s">
        <v>1218</v>
      </c>
      <c r="D135" s="11">
        <v>69</v>
      </c>
      <c r="E135" s="11" t="s">
        <v>699</v>
      </c>
      <c r="F135" s="11" t="s">
        <v>438</v>
      </c>
      <c r="G135" s="11" t="s">
        <v>438</v>
      </c>
      <c r="H135" s="11" t="s">
        <v>437</v>
      </c>
      <c r="I135" s="66"/>
    </row>
    <row r="136" spans="1:10" s="8" customFormat="1" x14ac:dyDescent="0.3">
      <c r="A136" s="11" t="s">
        <v>1443</v>
      </c>
      <c r="B136" s="11" t="s">
        <v>167</v>
      </c>
      <c r="C136" s="12" t="s">
        <v>700</v>
      </c>
      <c r="D136" s="12">
        <f>40.1+39.66+76.91+44.25</f>
        <v>200.92</v>
      </c>
      <c r="E136" s="11" t="s">
        <v>705</v>
      </c>
      <c r="F136" s="11" t="s">
        <v>697</v>
      </c>
      <c r="G136" s="17" t="s">
        <v>698</v>
      </c>
      <c r="H136" s="11" t="s">
        <v>444</v>
      </c>
      <c r="I136" s="43"/>
    </row>
    <row r="137" spans="1:10" x14ac:dyDescent="0.3">
      <c r="A137" s="11" t="s">
        <v>1443</v>
      </c>
      <c r="B137" s="11" t="s">
        <v>167</v>
      </c>
      <c r="C137" s="11" t="s">
        <v>890</v>
      </c>
      <c r="D137" s="11">
        <f>10.76+10.22+4.77+8.64+6.37</f>
        <v>40.76</v>
      </c>
      <c r="E137" s="11" t="s">
        <v>728</v>
      </c>
      <c r="F137" s="11" t="s">
        <v>697</v>
      </c>
      <c r="G137" s="17" t="s">
        <v>697</v>
      </c>
      <c r="H137" s="11" t="s">
        <v>444</v>
      </c>
      <c r="I137" s="47" t="s">
        <v>710</v>
      </c>
      <c r="J137" s="14"/>
    </row>
    <row r="138" spans="1:10" x14ac:dyDescent="0.3">
      <c r="A138" s="11" t="s">
        <v>1443</v>
      </c>
      <c r="B138" s="11" t="s">
        <v>167</v>
      </c>
      <c r="C138" s="12" t="s">
        <v>111</v>
      </c>
      <c r="D138" s="12">
        <v>11.8</v>
      </c>
      <c r="E138" s="11" t="s">
        <v>706</v>
      </c>
      <c r="F138" s="11" t="s">
        <v>441</v>
      </c>
      <c r="G138" s="11" t="s">
        <v>698</v>
      </c>
      <c r="H138" s="11" t="s">
        <v>444</v>
      </c>
      <c r="I138" s="66"/>
      <c r="J138" s="14"/>
    </row>
    <row r="139" spans="1:10" x14ac:dyDescent="0.3">
      <c r="A139" s="11" t="s">
        <v>1443</v>
      </c>
      <c r="B139" s="11" t="s">
        <v>167</v>
      </c>
      <c r="C139" s="12" t="s">
        <v>25</v>
      </c>
      <c r="D139" s="12">
        <v>15.16</v>
      </c>
      <c r="E139" s="11" t="s">
        <v>706</v>
      </c>
      <c r="F139" s="11" t="s">
        <v>441</v>
      </c>
      <c r="G139" s="11" t="s">
        <v>440</v>
      </c>
      <c r="H139" s="11" t="s">
        <v>444</v>
      </c>
      <c r="I139" s="66"/>
      <c r="J139" s="14"/>
    </row>
    <row r="140" spans="1:10" x14ac:dyDescent="0.3">
      <c r="A140" s="11" t="s">
        <v>1443</v>
      </c>
      <c r="B140" s="11" t="s">
        <v>167</v>
      </c>
      <c r="C140" s="11" t="s">
        <v>889</v>
      </c>
      <c r="D140" s="11">
        <v>9.77</v>
      </c>
      <c r="E140" s="11" t="s">
        <v>706</v>
      </c>
      <c r="F140" s="11" t="s">
        <v>441</v>
      </c>
      <c r="G140" s="11" t="s">
        <v>698</v>
      </c>
      <c r="H140" s="11" t="s">
        <v>444</v>
      </c>
      <c r="I140" s="66"/>
      <c r="J140" s="14"/>
    </row>
    <row r="141" spans="1:10" x14ac:dyDescent="0.3">
      <c r="A141" s="11" t="s">
        <v>1443</v>
      </c>
      <c r="B141" s="11" t="s">
        <v>167</v>
      </c>
      <c r="C141" s="11" t="s">
        <v>888</v>
      </c>
      <c r="D141" s="11">
        <v>3.94</v>
      </c>
      <c r="E141" s="11" t="s">
        <v>416</v>
      </c>
      <c r="F141" s="11" t="s">
        <v>697</v>
      </c>
      <c r="G141" s="17" t="s">
        <v>697</v>
      </c>
      <c r="H141" s="11" t="s">
        <v>444</v>
      </c>
      <c r="I141" s="66"/>
      <c r="J141" s="14"/>
    </row>
    <row r="142" spans="1:10" x14ac:dyDescent="0.3">
      <c r="A142" s="11" t="s">
        <v>1443</v>
      </c>
      <c r="B142" s="11" t="s">
        <v>167</v>
      </c>
      <c r="C142" s="11" t="s">
        <v>453</v>
      </c>
      <c r="D142" s="11">
        <v>8.4</v>
      </c>
      <c r="E142" s="11" t="s">
        <v>708</v>
      </c>
      <c r="F142" s="11" t="s">
        <v>697</v>
      </c>
      <c r="G142" s="11" t="s">
        <v>698</v>
      </c>
      <c r="H142" s="11" t="s">
        <v>444</v>
      </c>
      <c r="I142" s="45"/>
      <c r="J142" s="14"/>
    </row>
    <row r="143" spans="1:10" x14ac:dyDescent="0.3">
      <c r="A143" s="11" t="s">
        <v>1443</v>
      </c>
      <c r="B143" s="11" t="s">
        <v>167</v>
      </c>
      <c r="C143" s="11" t="s">
        <v>819</v>
      </c>
      <c r="D143" s="11">
        <v>12.09</v>
      </c>
      <c r="E143" s="11" t="s">
        <v>887</v>
      </c>
      <c r="F143" s="11" t="s">
        <v>697</v>
      </c>
      <c r="G143" s="17" t="s">
        <v>698</v>
      </c>
      <c r="H143" s="11" t="s">
        <v>444</v>
      </c>
      <c r="I143" s="43"/>
      <c r="J143" s="14"/>
    </row>
    <row r="144" spans="1:10" x14ac:dyDescent="0.3">
      <c r="A144" s="11" t="s">
        <v>1443</v>
      </c>
      <c r="B144" s="11" t="s">
        <v>167</v>
      </c>
      <c r="C144" s="11" t="s">
        <v>1268</v>
      </c>
      <c r="D144" s="11">
        <v>17.57</v>
      </c>
      <c r="E144" s="11" t="s">
        <v>728</v>
      </c>
      <c r="F144" s="11" t="s">
        <v>697</v>
      </c>
      <c r="G144" s="17" t="s">
        <v>697</v>
      </c>
      <c r="H144" s="11" t="s">
        <v>444</v>
      </c>
      <c r="I144" s="47" t="s">
        <v>710</v>
      </c>
      <c r="J144" s="14"/>
    </row>
    <row r="145" spans="1:10" x14ac:dyDescent="0.3">
      <c r="A145" s="11" t="s">
        <v>1443</v>
      </c>
      <c r="B145" s="11" t="s">
        <v>167</v>
      </c>
      <c r="C145" s="11" t="s">
        <v>886</v>
      </c>
      <c r="D145" s="11">
        <v>15.4</v>
      </c>
      <c r="E145" s="11" t="s">
        <v>708</v>
      </c>
      <c r="F145" s="11" t="s">
        <v>697</v>
      </c>
      <c r="G145" s="11" t="s">
        <v>697</v>
      </c>
      <c r="H145" s="11" t="s">
        <v>444</v>
      </c>
      <c r="I145" s="66"/>
      <c r="J145" s="14"/>
    </row>
    <row r="146" spans="1:10" x14ac:dyDescent="0.3">
      <c r="A146" s="11" t="s">
        <v>1443</v>
      </c>
      <c r="B146" s="11" t="s">
        <v>167</v>
      </c>
      <c r="C146" s="11" t="s">
        <v>885</v>
      </c>
      <c r="D146" s="11">
        <v>12.02</v>
      </c>
      <c r="E146" s="11" t="s">
        <v>706</v>
      </c>
      <c r="F146" s="11" t="s">
        <v>441</v>
      </c>
      <c r="G146" s="11" t="s">
        <v>440</v>
      </c>
      <c r="H146" s="11" t="s">
        <v>444</v>
      </c>
      <c r="I146" s="66"/>
      <c r="J146" s="14"/>
    </row>
    <row r="147" spans="1:10" x14ac:dyDescent="0.3">
      <c r="A147" s="11" t="s">
        <v>1443</v>
      </c>
      <c r="B147" s="11" t="s">
        <v>167</v>
      </c>
      <c r="C147" s="11" t="s">
        <v>884</v>
      </c>
      <c r="D147" s="11">
        <v>4.9400000000000004</v>
      </c>
      <c r="E147" s="11" t="s">
        <v>706</v>
      </c>
      <c r="F147" s="11" t="s">
        <v>441</v>
      </c>
      <c r="G147" s="11" t="s">
        <v>698</v>
      </c>
      <c r="H147" s="11" t="s">
        <v>444</v>
      </c>
      <c r="I147" s="66"/>
      <c r="J147" s="14"/>
    </row>
    <row r="148" spans="1:10" x14ac:dyDescent="0.3">
      <c r="A148" s="11" t="s">
        <v>1443</v>
      </c>
      <c r="B148" s="11" t="s">
        <v>167</v>
      </c>
      <c r="C148" s="11" t="s">
        <v>883</v>
      </c>
      <c r="D148" s="11">
        <v>7.79</v>
      </c>
      <c r="E148" s="11" t="s">
        <v>706</v>
      </c>
      <c r="F148" s="11" t="s">
        <v>441</v>
      </c>
      <c r="G148" s="11" t="s">
        <v>698</v>
      </c>
      <c r="H148" s="11" t="s">
        <v>444</v>
      </c>
      <c r="I148" s="66"/>
      <c r="J148" s="14"/>
    </row>
    <row r="149" spans="1:10" x14ac:dyDescent="0.3">
      <c r="A149" s="11" t="s">
        <v>1443</v>
      </c>
      <c r="B149" s="11" t="s">
        <v>167</v>
      </c>
      <c r="C149" s="11" t="s">
        <v>60</v>
      </c>
      <c r="D149" s="11">
        <v>4.91</v>
      </c>
      <c r="E149" s="11" t="s">
        <v>706</v>
      </c>
      <c r="F149" s="11" t="s">
        <v>441</v>
      </c>
      <c r="G149" s="11" t="s">
        <v>698</v>
      </c>
      <c r="H149" s="11" t="s">
        <v>444</v>
      </c>
      <c r="I149" s="66"/>
      <c r="J149" s="14"/>
    </row>
    <row r="150" spans="1:10" x14ac:dyDescent="0.3">
      <c r="A150" s="11" t="s">
        <v>1443</v>
      </c>
      <c r="B150" s="11" t="s">
        <v>167</v>
      </c>
      <c r="C150" s="11" t="s">
        <v>819</v>
      </c>
      <c r="D150" s="11">
        <v>19</v>
      </c>
      <c r="E150" s="11" t="s">
        <v>705</v>
      </c>
      <c r="F150" s="11" t="s">
        <v>697</v>
      </c>
      <c r="G150" s="17" t="s">
        <v>698</v>
      </c>
      <c r="H150" s="11" t="s">
        <v>444</v>
      </c>
      <c r="I150" s="43"/>
      <c r="J150" s="14"/>
    </row>
    <row r="151" spans="1:10" x14ac:dyDescent="0.3">
      <c r="A151" s="11" t="s">
        <v>1443</v>
      </c>
      <c r="B151" s="11" t="s">
        <v>167</v>
      </c>
      <c r="C151" s="11" t="s">
        <v>882</v>
      </c>
      <c r="D151" s="11">
        <v>15.37</v>
      </c>
      <c r="E151" s="11" t="s">
        <v>728</v>
      </c>
      <c r="F151" s="11" t="s">
        <v>697</v>
      </c>
      <c r="G151" s="17" t="s">
        <v>697</v>
      </c>
      <c r="H151" s="11" t="s">
        <v>444</v>
      </c>
      <c r="I151" s="47" t="s">
        <v>710</v>
      </c>
      <c r="J151" s="14"/>
    </row>
    <row r="152" spans="1:10" x14ac:dyDescent="0.3">
      <c r="A152" s="11" t="s">
        <v>1443</v>
      </c>
      <c r="B152" s="11" t="s">
        <v>167</v>
      </c>
      <c r="C152" s="11" t="s">
        <v>881</v>
      </c>
      <c r="D152" s="11">
        <v>12.82</v>
      </c>
      <c r="E152" s="11" t="s">
        <v>708</v>
      </c>
      <c r="F152" s="11" t="s">
        <v>697</v>
      </c>
      <c r="G152" s="17" t="s">
        <v>697</v>
      </c>
      <c r="H152" s="11" t="s">
        <v>444</v>
      </c>
      <c r="I152" s="47"/>
      <c r="J152" s="14"/>
    </row>
    <row r="153" spans="1:10" x14ac:dyDescent="0.3">
      <c r="A153" s="11" t="s">
        <v>1443</v>
      </c>
      <c r="B153" s="11" t="s">
        <v>167</v>
      </c>
      <c r="C153" s="11" t="s">
        <v>880</v>
      </c>
      <c r="D153" s="11">
        <v>14.38</v>
      </c>
      <c r="E153" s="11" t="s">
        <v>706</v>
      </c>
      <c r="F153" s="11" t="s">
        <v>441</v>
      </c>
      <c r="G153" s="11" t="s">
        <v>440</v>
      </c>
      <c r="H153" s="11" t="s">
        <v>444</v>
      </c>
      <c r="I153" s="66"/>
      <c r="J153" s="14"/>
    </row>
    <row r="154" spans="1:10" x14ac:dyDescent="0.3">
      <c r="A154" s="11" t="s">
        <v>1443</v>
      </c>
      <c r="B154" s="11" t="s">
        <v>167</v>
      </c>
      <c r="C154" s="11" t="s">
        <v>879</v>
      </c>
      <c r="D154" s="11">
        <v>13.98</v>
      </c>
      <c r="E154" s="11" t="s">
        <v>706</v>
      </c>
      <c r="F154" s="11" t="s">
        <v>441</v>
      </c>
      <c r="G154" s="11" t="s">
        <v>440</v>
      </c>
      <c r="H154" s="11" t="s">
        <v>444</v>
      </c>
      <c r="I154" s="66"/>
      <c r="J154" s="14"/>
    </row>
    <row r="155" spans="1:10" x14ac:dyDescent="0.3">
      <c r="A155" s="11" t="s">
        <v>1443</v>
      </c>
      <c r="B155" s="11" t="s">
        <v>167</v>
      </c>
      <c r="C155" s="11" t="s">
        <v>878</v>
      </c>
      <c r="D155" s="11">
        <v>11.89</v>
      </c>
      <c r="E155" s="11" t="s">
        <v>706</v>
      </c>
      <c r="F155" s="11" t="s">
        <v>441</v>
      </c>
      <c r="G155" s="11" t="s">
        <v>440</v>
      </c>
      <c r="H155" s="11" t="s">
        <v>444</v>
      </c>
      <c r="I155" s="66"/>
      <c r="J155" s="14"/>
    </row>
    <row r="156" spans="1:10" x14ac:dyDescent="0.3">
      <c r="A156" s="11" t="s">
        <v>1443</v>
      </c>
      <c r="B156" s="11" t="s">
        <v>167</v>
      </c>
      <c r="C156" s="11" t="s">
        <v>877</v>
      </c>
      <c r="D156" s="11">
        <v>3.64</v>
      </c>
      <c r="E156" s="11" t="s">
        <v>416</v>
      </c>
      <c r="F156" s="11" t="s">
        <v>697</v>
      </c>
      <c r="G156" s="17" t="s">
        <v>697</v>
      </c>
      <c r="H156" s="11" t="s">
        <v>444</v>
      </c>
      <c r="I156" s="45"/>
      <c r="J156" s="14"/>
    </row>
    <row r="157" spans="1:10" x14ac:dyDescent="0.3">
      <c r="A157" s="11" t="s">
        <v>1443</v>
      </c>
      <c r="B157" s="11" t="s">
        <v>167</v>
      </c>
      <c r="C157" s="11" t="s">
        <v>876</v>
      </c>
      <c r="D157" s="11">
        <v>7.49</v>
      </c>
      <c r="E157" s="11" t="s">
        <v>415</v>
      </c>
      <c r="F157" s="11" t="s">
        <v>745</v>
      </c>
      <c r="G157" s="17" t="s">
        <v>745</v>
      </c>
      <c r="H157" s="11" t="s">
        <v>444</v>
      </c>
      <c r="I157" s="47"/>
      <c r="J157" s="14"/>
    </row>
    <row r="158" spans="1:10" x14ac:dyDescent="0.3">
      <c r="A158" s="11" t="s">
        <v>1443</v>
      </c>
      <c r="B158" s="11" t="s">
        <v>167</v>
      </c>
      <c r="C158" s="11" t="s">
        <v>875</v>
      </c>
      <c r="D158" s="11">
        <v>5.79</v>
      </c>
      <c r="E158" s="11" t="s">
        <v>415</v>
      </c>
      <c r="F158" s="11" t="s">
        <v>745</v>
      </c>
      <c r="G158" s="17" t="s">
        <v>745</v>
      </c>
      <c r="H158" s="11" t="s">
        <v>444</v>
      </c>
      <c r="I158" s="47"/>
      <c r="J158" s="14"/>
    </row>
    <row r="159" spans="1:10" x14ac:dyDescent="0.3">
      <c r="A159" s="11" t="s">
        <v>1443</v>
      </c>
      <c r="B159" s="11" t="s">
        <v>167</v>
      </c>
      <c r="C159" s="11" t="s">
        <v>874</v>
      </c>
      <c r="D159" s="11">
        <v>4.5599999999999996</v>
      </c>
      <c r="E159" s="11" t="s">
        <v>415</v>
      </c>
      <c r="F159" s="11" t="s">
        <v>745</v>
      </c>
      <c r="G159" s="17" t="s">
        <v>745</v>
      </c>
      <c r="H159" s="11" t="s">
        <v>444</v>
      </c>
      <c r="I159" s="45"/>
      <c r="J159" s="14"/>
    </row>
    <row r="160" spans="1:10" x14ac:dyDescent="0.3">
      <c r="A160" s="11" t="s">
        <v>1443</v>
      </c>
      <c r="B160" s="11" t="s">
        <v>167</v>
      </c>
      <c r="C160" s="11" t="s">
        <v>126</v>
      </c>
      <c r="D160" s="11">
        <v>28.05</v>
      </c>
      <c r="E160" s="11" t="s">
        <v>708</v>
      </c>
      <c r="F160" s="11" t="s">
        <v>697</v>
      </c>
      <c r="G160" s="17" t="s">
        <v>697</v>
      </c>
      <c r="H160" s="11" t="s">
        <v>444</v>
      </c>
      <c r="I160" s="47"/>
      <c r="J160" s="14"/>
    </row>
    <row r="161" spans="1:10" x14ac:dyDescent="0.3">
      <c r="A161" s="11" t="s">
        <v>1443</v>
      </c>
      <c r="B161" s="11" t="s">
        <v>167</v>
      </c>
      <c r="C161" s="14" t="s">
        <v>873</v>
      </c>
      <c r="D161" s="14">
        <v>4.45</v>
      </c>
      <c r="E161" s="11" t="s">
        <v>708</v>
      </c>
      <c r="F161" s="11" t="s">
        <v>697</v>
      </c>
      <c r="G161" s="17" t="s">
        <v>697</v>
      </c>
      <c r="H161" s="11" t="s">
        <v>444</v>
      </c>
      <c r="J161" s="14"/>
    </row>
    <row r="162" spans="1:10" x14ac:dyDescent="0.3">
      <c r="A162" s="11" t="s">
        <v>1443</v>
      </c>
      <c r="B162" s="11" t="s">
        <v>167</v>
      </c>
      <c r="C162" s="11" t="s">
        <v>872</v>
      </c>
      <c r="D162" s="11">
        <v>13.35</v>
      </c>
      <c r="E162" s="11" t="s">
        <v>708</v>
      </c>
      <c r="F162" s="11" t="s">
        <v>697</v>
      </c>
      <c r="G162" s="17" t="s">
        <v>697</v>
      </c>
      <c r="H162" s="11" t="s">
        <v>444</v>
      </c>
      <c r="I162" s="47"/>
      <c r="J162" s="14"/>
    </row>
    <row r="163" spans="1:10" x14ac:dyDescent="0.3">
      <c r="A163" s="11" t="s">
        <v>1443</v>
      </c>
      <c r="B163" s="11" t="s">
        <v>167</v>
      </c>
      <c r="C163" s="11" t="s">
        <v>871</v>
      </c>
      <c r="D163" s="11">
        <v>16.239999999999998</v>
      </c>
      <c r="E163" s="11" t="s">
        <v>708</v>
      </c>
      <c r="F163" s="11" t="s">
        <v>697</v>
      </c>
      <c r="G163" s="17" t="s">
        <v>697</v>
      </c>
      <c r="H163" s="11" t="s">
        <v>444</v>
      </c>
      <c r="I163" s="47"/>
      <c r="J163" s="14"/>
    </row>
    <row r="164" spans="1:10" x14ac:dyDescent="0.3">
      <c r="A164" s="11" t="s">
        <v>1443</v>
      </c>
      <c r="B164" s="11" t="s">
        <v>167</v>
      </c>
      <c r="C164" s="11" t="s">
        <v>870</v>
      </c>
      <c r="D164" s="11">
        <v>16.25</v>
      </c>
      <c r="E164" s="11" t="s">
        <v>708</v>
      </c>
      <c r="F164" s="11" t="s">
        <v>697</v>
      </c>
      <c r="G164" s="17" t="s">
        <v>697</v>
      </c>
      <c r="H164" s="11" t="s">
        <v>444</v>
      </c>
      <c r="I164" s="47"/>
      <c r="J164" s="14"/>
    </row>
    <row r="165" spans="1:10" x14ac:dyDescent="0.3">
      <c r="A165" s="11" t="s">
        <v>1443</v>
      </c>
      <c r="B165" s="11" t="s">
        <v>167</v>
      </c>
      <c r="C165" s="11" t="s">
        <v>869</v>
      </c>
      <c r="D165" s="11">
        <v>16.239999999999998</v>
      </c>
      <c r="E165" s="11" t="s">
        <v>708</v>
      </c>
      <c r="F165" s="11" t="s">
        <v>697</v>
      </c>
      <c r="G165" s="17" t="s">
        <v>697</v>
      </c>
      <c r="H165" s="11" t="s">
        <v>444</v>
      </c>
      <c r="I165" s="47"/>
      <c r="J165" s="14"/>
    </row>
    <row r="166" spans="1:10" x14ac:dyDescent="0.3">
      <c r="A166" s="11" t="s">
        <v>1443</v>
      </c>
      <c r="B166" s="11" t="s">
        <v>167</v>
      </c>
      <c r="C166" s="11" t="s">
        <v>868</v>
      </c>
      <c r="D166" s="11">
        <v>21.7</v>
      </c>
      <c r="E166" s="11" t="s">
        <v>708</v>
      </c>
      <c r="F166" s="11" t="s">
        <v>697</v>
      </c>
      <c r="G166" s="17" t="s">
        <v>697</v>
      </c>
      <c r="H166" s="11" t="s">
        <v>444</v>
      </c>
      <c r="I166" s="47"/>
      <c r="J166" s="14"/>
    </row>
    <row r="167" spans="1:10" x14ac:dyDescent="0.3">
      <c r="A167" s="11" t="s">
        <v>1443</v>
      </c>
      <c r="B167" s="11" t="s">
        <v>167</v>
      </c>
      <c r="C167" s="11" t="s">
        <v>58</v>
      </c>
      <c r="D167" s="11">
        <v>7.55</v>
      </c>
      <c r="E167" s="11" t="s">
        <v>708</v>
      </c>
      <c r="F167" s="11" t="s">
        <v>697</v>
      </c>
      <c r="G167" s="17" t="s">
        <v>697</v>
      </c>
      <c r="H167" s="11" t="s">
        <v>444</v>
      </c>
      <c r="I167" s="47"/>
      <c r="J167" s="14"/>
    </row>
    <row r="168" spans="1:10" x14ac:dyDescent="0.3">
      <c r="A168" s="11" t="s">
        <v>1443</v>
      </c>
      <c r="B168" s="11" t="s">
        <v>167</v>
      </c>
      <c r="C168" s="11" t="s">
        <v>867</v>
      </c>
      <c r="D168" s="11">
        <v>16.91</v>
      </c>
      <c r="E168" s="11" t="s">
        <v>708</v>
      </c>
      <c r="F168" s="11" t="s">
        <v>697</v>
      </c>
      <c r="G168" s="17" t="s">
        <v>697</v>
      </c>
      <c r="H168" s="11" t="s">
        <v>444</v>
      </c>
      <c r="I168" s="47"/>
      <c r="J168" s="14"/>
    </row>
    <row r="169" spans="1:10" x14ac:dyDescent="0.3">
      <c r="A169" s="11" t="s">
        <v>1443</v>
      </c>
      <c r="B169" s="11" t="s">
        <v>167</v>
      </c>
      <c r="C169" s="11" t="s">
        <v>866</v>
      </c>
      <c r="D169" s="11">
        <v>2.86</v>
      </c>
      <c r="E169" s="11" t="s">
        <v>415</v>
      </c>
      <c r="F169" s="11" t="s">
        <v>745</v>
      </c>
      <c r="G169" s="17" t="s">
        <v>745</v>
      </c>
      <c r="H169" s="11" t="s">
        <v>444</v>
      </c>
      <c r="I169" s="45"/>
      <c r="J169" s="14"/>
    </row>
    <row r="170" spans="1:10" x14ac:dyDescent="0.3">
      <c r="A170" s="11" t="s">
        <v>1443</v>
      </c>
      <c r="B170" s="11" t="s">
        <v>167</v>
      </c>
      <c r="C170" s="11" t="s">
        <v>865</v>
      </c>
      <c r="D170" s="11">
        <v>16.96</v>
      </c>
      <c r="E170" s="11" t="s">
        <v>708</v>
      </c>
      <c r="F170" s="11" t="s">
        <v>697</v>
      </c>
      <c r="G170" s="17" t="s">
        <v>697</v>
      </c>
      <c r="H170" s="11" t="s">
        <v>444</v>
      </c>
      <c r="I170" s="47"/>
      <c r="J170" s="14"/>
    </row>
    <row r="171" spans="1:10" x14ac:dyDescent="0.3">
      <c r="A171" s="11" t="s">
        <v>1443</v>
      </c>
      <c r="B171" s="11" t="s">
        <v>167</v>
      </c>
      <c r="C171" s="11" t="s">
        <v>864</v>
      </c>
      <c r="D171" s="11">
        <v>2.66</v>
      </c>
      <c r="E171" s="11" t="s">
        <v>705</v>
      </c>
      <c r="F171" s="11" t="s">
        <v>697</v>
      </c>
      <c r="G171" s="17" t="s">
        <v>698</v>
      </c>
      <c r="H171" s="11" t="s">
        <v>444</v>
      </c>
      <c r="I171" s="43"/>
      <c r="J171" s="14"/>
    </row>
    <row r="172" spans="1:10" x14ac:dyDescent="0.3">
      <c r="A172" s="11" t="s">
        <v>1443</v>
      </c>
      <c r="B172" s="11" t="s">
        <v>167</v>
      </c>
      <c r="C172" s="11" t="s">
        <v>863</v>
      </c>
      <c r="D172" s="11">
        <v>22.69</v>
      </c>
      <c r="E172" s="11" t="s">
        <v>708</v>
      </c>
      <c r="F172" s="11" t="s">
        <v>697</v>
      </c>
      <c r="G172" s="17" t="s">
        <v>697</v>
      </c>
      <c r="H172" s="11" t="s">
        <v>444</v>
      </c>
      <c r="I172" s="47"/>
      <c r="J172" s="14"/>
    </row>
    <row r="173" spans="1:10" x14ac:dyDescent="0.3">
      <c r="A173" s="11" t="s">
        <v>1443</v>
      </c>
      <c r="B173" s="11" t="s">
        <v>167</v>
      </c>
      <c r="C173" s="11" t="s">
        <v>60</v>
      </c>
      <c r="D173" s="11">
        <v>2.57</v>
      </c>
      <c r="E173" s="11" t="s">
        <v>706</v>
      </c>
      <c r="F173" s="11" t="s">
        <v>441</v>
      </c>
      <c r="G173" s="11" t="s">
        <v>698</v>
      </c>
      <c r="H173" s="11" t="s">
        <v>444</v>
      </c>
      <c r="I173" s="47"/>
      <c r="J173" s="14"/>
    </row>
    <row r="174" spans="1:10" x14ac:dyDescent="0.3">
      <c r="A174" s="11" t="s">
        <v>1443</v>
      </c>
      <c r="B174" s="11" t="s">
        <v>167</v>
      </c>
      <c r="C174" s="11" t="s">
        <v>862</v>
      </c>
      <c r="D174" s="11">
        <v>6.11</v>
      </c>
      <c r="E174" s="11" t="s">
        <v>708</v>
      </c>
      <c r="F174" s="11" t="s">
        <v>697</v>
      </c>
      <c r="G174" s="17" t="s">
        <v>697</v>
      </c>
      <c r="H174" s="11" t="s">
        <v>444</v>
      </c>
      <c r="I174" s="47"/>
      <c r="J174" s="14"/>
    </row>
    <row r="175" spans="1:10" x14ac:dyDescent="0.3">
      <c r="A175" s="11" t="s">
        <v>1443</v>
      </c>
      <c r="B175" s="11" t="s">
        <v>167</v>
      </c>
      <c r="C175" s="11" t="s">
        <v>861</v>
      </c>
      <c r="D175" s="11">
        <v>12.79</v>
      </c>
      <c r="E175" s="11" t="s">
        <v>706</v>
      </c>
      <c r="F175" s="11" t="s">
        <v>441</v>
      </c>
      <c r="G175" s="11" t="s">
        <v>440</v>
      </c>
      <c r="H175" s="11" t="s">
        <v>444</v>
      </c>
      <c r="I175" s="66"/>
      <c r="J175" s="14"/>
    </row>
    <row r="176" spans="1:10" x14ac:dyDescent="0.3">
      <c r="A176" s="11" t="s">
        <v>1443</v>
      </c>
      <c r="B176" s="11" t="s">
        <v>167</v>
      </c>
      <c r="C176" s="11" t="s">
        <v>8</v>
      </c>
      <c r="D176" s="11">
        <v>3.48</v>
      </c>
      <c r="E176" s="11" t="s">
        <v>416</v>
      </c>
      <c r="F176" s="11" t="s">
        <v>697</v>
      </c>
      <c r="G176" s="17" t="s">
        <v>697</v>
      </c>
      <c r="H176" s="11" t="s">
        <v>444</v>
      </c>
      <c r="I176" s="45"/>
      <c r="J176" s="14"/>
    </row>
    <row r="177" spans="1:10" x14ac:dyDescent="0.3">
      <c r="A177" s="11" t="s">
        <v>1443</v>
      </c>
      <c r="B177" s="11" t="s">
        <v>167</v>
      </c>
      <c r="C177" s="11" t="s">
        <v>860</v>
      </c>
      <c r="D177" s="11">
        <v>16.8</v>
      </c>
      <c r="E177" s="11" t="s">
        <v>749</v>
      </c>
      <c r="F177" s="11" t="s">
        <v>697</v>
      </c>
      <c r="G177" s="17" t="s">
        <v>697</v>
      </c>
      <c r="H177" s="11" t="s">
        <v>444</v>
      </c>
      <c r="I177" s="48" t="s">
        <v>710</v>
      </c>
      <c r="J177" s="14"/>
    </row>
    <row r="178" spans="1:10" x14ac:dyDescent="0.3">
      <c r="A178" s="11" t="s">
        <v>1443</v>
      </c>
      <c r="B178" s="11" t="s">
        <v>167</v>
      </c>
      <c r="C178" s="11" t="s">
        <v>859</v>
      </c>
      <c r="D178" s="11">
        <v>17</v>
      </c>
      <c r="E178" s="11" t="s">
        <v>708</v>
      </c>
      <c r="F178" s="11" t="s">
        <v>697</v>
      </c>
      <c r="G178" s="17" t="s">
        <v>697</v>
      </c>
      <c r="H178" s="11" t="s">
        <v>444</v>
      </c>
      <c r="I178" s="47"/>
      <c r="J178" s="14"/>
    </row>
    <row r="179" spans="1:10" x14ac:dyDescent="0.3">
      <c r="A179" s="11" t="s">
        <v>1443</v>
      </c>
      <c r="B179" s="11" t="s">
        <v>167</v>
      </c>
      <c r="C179" s="11" t="s">
        <v>858</v>
      </c>
      <c r="D179" s="11">
        <v>18.03</v>
      </c>
      <c r="E179" s="11" t="s">
        <v>708</v>
      </c>
      <c r="F179" s="11" t="s">
        <v>697</v>
      </c>
      <c r="G179" s="17" t="s">
        <v>697</v>
      </c>
      <c r="H179" s="11" t="s">
        <v>444</v>
      </c>
      <c r="I179" s="47"/>
      <c r="J179" s="14"/>
    </row>
    <row r="180" spans="1:10" x14ac:dyDescent="0.3">
      <c r="A180" s="11" t="s">
        <v>1443</v>
      </c>
      <c r="B180" s="11" t="s">
        <v>167</v>
      </c>
      <c r="C180" s="11" t="s">
        <v>857</v>
      </c>
      <c r="D180" s="11">
        <v>17.690000000000001</v>
      </c>
      <c r="E180" s="11" t="s">
        <v>708</v>
      </c>
      <c r="F180" s="11" t="s">
        <v>697</v>
      </c>
      <c r="G180" s="17" t="s">
        <v>697</v>
      </c>
      <c r="H180" s="11" t="s">
        <v>444</v>
      </c>
      <c r="I180" s="66"/>
      <c r="J180" s="14"/>
    </row>
    <row r="181" spans="1:10" x14ac:dyDescent="0.3">
      <c r="A181" s="11" t="s">
        <v>1443</v>
      </c>
      <c r="B181" s="11" t="s">
        <v>167</v>
      </c>
      <c r="C181" s="11" t="s">
        <v>856</v>
      </c>
      <c r="D181" s="11">
        <v>20.74</v>
      </c>
      <c r="E181" s="11" t="s">
        <v>708</v>
      </c>
      <c r="F181" s="11" t="s">
        <v>697</v>
      </c>
      <c r="G181" s="17" t="s">
        <v>697</v>
      </c>
      <c r="H181" s="11" t="s">
        <v>444</v>
      </c>
      <c r="I181" s="66"/>
      <c r="J181" s="14"/>
    </row>
    <row r="182" spans="1:10" x14ac:dyDescent="0.3">
      <c r="A182" s="11" t="s">
        <v>1443</v>
      </c>
      <c r="B182" s="11" t="s">
        <v>167</v>
      </c>
      <c r="C182" s="11" t="s">
        <v>856</v>
      </c>
      <c r="D182" s="11">
        <v>20.74</v>
      </c>
      <c r="E182" s="11" t="s">
        <v>708</v>
      </c>
      <c r="F182" s="11" t="s">
        <v>697</v>
      </c>
      <c r="G182" s="17" t="s">
        <v>697</v>
      </c>
      <c r="H182" s="11" t="s">
        <v>444</v>
      </c>
      <c r="I182" s="66"/>
      <c r="J182" s="14"/>
    </row>
    <row r="183" spans="1:10" x14ac:dyDescent="0.3">
      <c r="A183" s="11" t="s">
        <v>1443</v>
      </c>
      <c r="B183" s="11" t="s">
        <v>167</v>
      </c>
      <c r="C183" s="11" t="s">
        <v>855</v>
      </c>
      <c r="D183" s="11">
        <v>10.76</v>
      </c>
      <c r="E183" s="11" t="s">
        <v>728</v>
      </c>
      <c r="F183" s="11" t="s">
        <v>697</v>
      </c>
      <c r="G183" s="17" t="s">
        <v>697</v>
      </c>
      <c r="H183" s="11" t="s">
        <v>444</v>
      </c>
      <c r="I183" s="47" t="s">
        <v>710</v>
      </c>
      <c r="J183" s="14"/>
    </row>
    <row r="184" spans="1:10" x14ac:dyDescent="0.3">
      <c r="A184" s="11" t="s">
        <v>1443</v>
      </c>
      <c r="B184" s="11" t="s">
        <v>167</v>
      </c>
      <c r="C184" s="11" t="s">
        <v>819</v>
      </c>
      <c r="D184" s="11">
        <v>20.2</v>
      </c>
      <c r="E184" s="11" t="s">
        <v>705</v>
      </c>
      <c r="F184" s="11" t="s">
        <v>697</v>
      </c>
      <c r="G184" s="17" t="s">
        <v>698</v>
      </c>
      <c r="H184" s="11" t="s">
        <v>444</v>
      </c>
      <c r="I184" s="43"/>
      <c r="J184" s="14"/>
    </row>
    <row r="185" spans="1:10" x14ac:dyDescent="0.3">
      <c r="A185" s="11" t="s">
        <v>1443</v>
      </c>
      <c r="B185" s="11" t="s">
        <v>167</v>
      </c>
      <c r="C185" s="11" t="s">
        <v>854</v>
      </c>
      <c r="D185" s="11">
        <v>22.05</v>
      </c>
      <c r="E185" s="11" t="s">
        <v>708</v>
      </c>
      <c r="F185" s="11" t="s">
        <v>697</v>
      </c>
      <c r="G185" s="17" t="s">
        <v>697</v>
      </c>
      <c r="H185" s="11" t="s">
        <v>444</v>
      </c>
      <c r="I185" s="47"/>
      <c r="J185" s="14"/>
    </row>
    <row r="186" spans="1:10" x14ac:dyDescent="0.3">
      <c r="A186" s="11" t="s">
        <v>1443</v>
      </c>
      <c r="B186" s="11" t="s">
        <v>167</v>
      </c>
      <c r="C186" s="11" t="s">
        <v>853</v>
      </c>
      <c r="D186" s="11">
        <v>22</v>
      </c>
      <c r="E186" s="11" t="s">
        <v>708</v>
      </c>
      <c r="F186" s="11" t="s">
        <v>697</v>
      </c>
      <c r="G186" s="17" t="s">
        <v>697</v>
      </c>
      <c r="H186" s="11" t="s">
        <v>444</v>
      </c>
      <c r="I186" s="47"/>
      <c r="J186" s="14"/>
    </row>
    <row r="187" spans="1:10" x14ac:dyDescent="0.3">
      <c r="A187" s="11" t="s">
        <v>1443</v>
      </c>
      <c r="B187" s="11" t="s">
        <v>167</v>
      </c>
      <c r="C187" s="11" t="s">
        <v>852</v>
      </c>
      <c r="D187" s="11">
        <v>23.43</v>
      </c>
      <c r="E187" s="11" t="s">
        <v>708</v>
      </c>
      <c r="F187" s="11" t="s">
        <v>697</v>
      </c>
      <c r="G187" s="17" t="s">
        <v>697</v>
      </c>
      <c r="H187" s="11" t="s">
        <v>444</v>
      </c>
      <c r="I187" s="47"/>
      <c r="J187" s="14"/>
    </row>
    <row r="188" spans="1:10" x14ac:dyDescent="0.3">
      <c r="A188" s="11" t="s">
        <v>1439</v>
      </c>
      <c r="B188" s="11" t="s">
        <v>169</v>
      </c>
      <c r="C188" s="11" t="s">
        <v>851</v>
      </c>
      <c r="D188" s="11">
        <v>7.41</v>
      </c>
      <c r="E188" s="11" t="s">
        <v>728</v>
      </c>
      <c r="F188" s="11" t="s">
        <v>697</v>
      </c>
      <c r="G188" s="17" t="s">
        <v>697</v>
      </c>
      <c r="H188" s="11" t="s">
        <v>437</v>
      </c>
      <c r="I188" s="47" t="s">
        <v>710</v>
      </c>
      <c r="J188" s="14"/>
    </row>
    <row r="189" spans="1:10" x14ac:dyDescent="0.3">
      <c r="A189" s="11" t="s">
        <v>1439</v>
      </c>
      <c r="B189" s="11" t="s">
        <v>169</v>
      </c>
      <c r="C189" s="11" t="s">
        <v>1308</v>
      </c>
      <c r="D189" s="11">
        <v>5.13</v>
      </c>
      <c r="E189" s="11" t="s">
        <v>706</v>
      </c>
      <c r="F189" s="11" t="s">
        <v>441</v>
      </c>
      <c r="G189" s="11" t="s">
        <v>440</v>
      </c>
      <c r="H189" s="11" t="s">
        <v>437</v>
      </c>
      <c r="I189" s="47"/>
      <c r="J189" s="14"/>
    </row>
    <row r="190" spans="1:10" x14ac:dyDescent="0.3">
      <c r="A190" s="11" t="s">
        <v>1439</v>
      </c>
      <c r="B190" s="11" t="s">
        <v>169</v>
      </c>
      <c r="C190" s="11" t="s">
        <v>1309</v>
      </c>
      <c r="D190" s="11">
        <v>5.13</v>
      </c>
      <c r="E190" s="11" t="s">
        <v>706</v>
      </c>
      <c r="F190" s="11" t="s">
        <v>441</v>
      </c>
      <c r="G190" s="11" t="s">
        <v>440</v>
      </c>
      <c r="H190" s="11" t="s">
        <v>437</v>
      </c>
      <c r="I190" s="47"/>
      <c r="J190" s="14"/>
    </row>
    <row r="191" spans="1:10" x14ac:dyDescent="0.3">
      <c r="A191" s="11" t="s">
        <v>1439</v>
      </c>
      <c r="B191" s="11" t="s">
        <v>169</v>
      </c>
      <c r="C191" s="11" t="s">
        <v>850</v>
      </c>
      <c r="D191" s="11">
        <v>6.02</v>
      </c>
      <c r="E191" s="11" t="s">
        <v>706</v>
      </c>
      <c r="F191" s="11" t="s">
        <v>441</v>
      </c>
      <c r="G191" s="11" t="s">
        <v>698</v>
      </c>
      <c r="H191" s="11" t="s">
        <v>437</v>
      </c>
      <c r="I191" s="47"/>
      <c r="J191" s="14"/>
    </row>
    <row r="192" spans="1:10" x14ac:dyDescent="0.3">
      <c r="A192" s="11" t="s">
        <v>1439</v>
      </c>
      <c r="B192" s="11" t="s">
        <v>169</v>
      </c>
      <c r="C192" s="11" t="s">
        <v>849</v>
      </c>
      <c r="D192" s="11">
        <v>21.46</v>
      </c>
      <c r="E192" s="11" t="s">
        <v>708</v>
      </c>
      <c r="F192" s="11" t="s">
        <v>697</v>
      </c>
      <c r="G192" s="11" t="s">
        <v>697</v>
      </c>
      <c r="H192" s="11" t="s">
        <v>437</v>
      </c>
      <c r="I192" s="66"/>
      <c r="J192" s="14"/>
    </row>
    <row r="193" spans="1:10" x14ac:dyDescent="0.3">
      <c r="A193" s="11" t="s">
        <v>1439</v>
      </c>
      <c r="B193" s="11" t="s">
        <v>169</v>
      </c>
      <c r="C193" s="11" t="s">
        <v>848</v>
      </c>
      <c r="D193" s="11">
        <v>23.38</v>
      </c>
      <c r="E193" s="11" t="s">
        <v>708</v>
      </c>
      <c r="F193" s="11" t="s">
        <v>697</v>
      </c>
      <c r="G193" s="11" t="s">
        <v>697</v>
      </c>
      <c r="H193" s="11" t="s">
        <v>437</v>
      </c>
      <c r="I193" s="66"/>
      <c r="J193" s="14"/>
    </row>
    <row r="194" spans="1:10" x14ac:dyDescent="0.3">
      <c r="A194" s="11" t="s">
        <v>1439</v>
      </c>
      <c r="B194" s="11" t="s">
        <v>169</v>
      </c>
      <c r="C194" s="11" t="s">
        <v>836</v>
      </c>
      <c r="D194" s="11">
        <v>5.04</v>
      </c>
      <c r="E194" s="11" t="s">
        <v>705</v>
      </c>
      <c r="F194" s="11" t="s">
        <v>697</v>
      </c>
      <c r="G194" s="17" t="s">
        <v>698</v>
      </c>
      <c r="H194" s="11" t="s">
        <v>437</v>
      </c>
      <c r="I194" s="43"/>
      <c r="J194" s="14"/>
    </row>
    <row r="195" spans="1:10" x14ac:dyDescent="0.3">
      <c r="A195" s="11" t="s">
        <v>1439</v>
      </c>
      <c r="B195" s="11" t="s">
        <v>169</v>
      </c>
      <c r="C195" s="11" t="s">
        <v>842</v>
      </c>
      <c r="D195" s="11">
        <v>8.83</v>
      </c>
      <c r="E195" s="11" t="s">
        <v>705</v>
      </c>
      <c r="F195" s="11" t="s">
        <v>697</v>
      </c>
      <c r="G195" s="17" t="s">
        <v>698</v>
      </c>
      <c r="H195" s="11" t="s">
        <v>437</v>
      </c>
      <c r="I195" s="43"/>
      <c r="J195" s="14"/>
    </row>
    <row r="196" spans="1:10" x14ac:dyDescent="0.3">
      <c r="A196" s="11" t="s">
        <v>1439</v>
      </c>
      <c r="B196" s="11" t="s">
        <v>169</v>
      </c>
      <c r="C196" s="11" t="s">
        <v>847</v>
      </c>
      <c r="D196" s="11">
        <v>9.02</v>
      </c>
      <c r="E196" s="11" t="s">
        <v>705</v>
      </c>
      <c r="F196" s="11" t="s">
        <v>697</v>
      </c>
      <c r="G196" s="17" t="s">
        <v>698</v>
      </c>
      <c r="H196" s="11" t="s">
        <v>437</v>
      </c>
      <c r="I196" s="43"/>
      <c r="J196" s="14"/>
    </row>
    <row r="197" spans="1:10" x14ac:dyDescent="0.3">
      <c r="A197" s="11" t="s">
        <v>1439</v>
      </c>
      <c r="B197" s="11" t="s">
        <v>169</v>
      </c>
      <c r="C197" s="11" t="s">
        <v>846</v>
      </c>
      <c r="D197" s="11">
        <v>148.86000000000001</v>
      </c>
      <c r="E197" s="11" t="s">
        <v>708</v>
      </c>
      <c r="F197" s="11" t="s">
        <v>697</v>
      </c>
      <c r="G197" s="11" t="s">
        <v>697</v>
      </c>
      <c r="H197" s="11" t="s">
        <v>437</v>
      </c>
      <c r="I197" s="66"/>
      <c r="J197" s="14"/>
    </row>
    <row r="198" spans="1:10" x14ac:dyDescent="0.3">
      <c r="A198" s="11" t="s">
        <v>1439</v>
      </c>
      <c r="B198" s="11" t="s">
        <v>169</v>
      </c>
      <c r="C198" s="11" t="s">
        <v>21</v>
      </c>
      <c r="D198" s="11">
        <v>10.039999999999999</v>
      </c>
      <c r="E198" s="11" t="s">
        <v>706</v>
      </c>
      <c r="F198" s="11" t="s">
        <v>441</v>
      </c>
      <c r="G198" s="11" t="s">
        <v>440</v>
      </c>
      <c r="H198" s="11" t="s">
        <v>437</v>
      </c>
      <c r="I198" s="66"/>
      <c r="J198" s="14"/>
    </row>
    <row r="199" spans="1:10" x14ac:dyDescent="0.3">
      <c r="A199" s="11" t="s">
        <v>1439</v>
      </c>
      <c r="B199" s="11" t="s">
        <v>169</v>
      </c>
      <c r="C199" s="11" t="s">
        <v>179</v>
      </c>
      <c r="D199" s="11">
        <v>29.38</v>
      </c>
      <c r="E199" s="11" t="s">
        <v>717</v>
      </c>
      <c r="F199" s="17" t="s">
        <v>441</v>
      </c>
      <c r="G199" s="11" t="s">
        <v>440</v>
      </c>
      <c r="H199" s="11" t="s">
        <v>437</v>
      </c>
      <c r="I199" s="43" t="s">
        <v>710</v>
      </c>
      <c r="J199" s="14"/>
    </row>
    <row r="200" spans="1:10" x14ac:dyDescent="0.3">
      <c r="A200" s="11" t="s">
        <v>1439</v>
      </c>
      <c r="B200" s="11" t="s">
        <v>169</v>
      </c>
      <c r="C200" s="11" t="s">
        <v>845</v>
      </c>
      <c r="D200" s="11">
        <v>22.33</v>
      </c>
      <c r="E200" s="11" t="s">
        <v>728</v>
      </c>
      <c r="F200" s="11" t="s">
        <v>697</v>
      </c>
      <c r="G200" s="17" t="s">
        <v>697</v>
      </c>
      <c r="H200" s="11" t="s">
        <v>437</v>
      </c>
      <c r="I200" s="47" t="s">
        <v>710</v>
      </c>
      <c r="J200" s="14"/>
    </row>
    <row r="201" spans="1:10" x14ac:dyDescent="0.3">
      <c r="A201" s="11" t="s">
        <v>1439</v>
      </c>
      <c r="B201" s="11" t="s">
        <v>169</v>
      </c>
      <c r="C201" s="11" t="s">
        <v>374</v>
      </c>
      <c r="D201" s="11">
        <v>8.33</v>
      </c>
      <c r="E201" s="11" t="s">
        <v>706</v>
      </c>
      <c r="F201" s="11" t="s">
        <v>441</v>
      </c>
      <c r="G201" s="11" t="s">
        <v>698</v>
      </c>
      <c r="H201" s="11" t="s">
        <v>437</v>
      </c>
      <c r="I201" s="66"/>
      <c r="J201" s="14"/>
    </row>
    <row r="202" spans="1:10" x14ac:dyDescent="0.3">
      <c r="A202" s="11" t="s">
        <v>1439</v>
      </c>
      <c r="B202" s="11" t="s">
        <v>169</v>
      </c>
      <c r="C202" s="11" t="s">
        <v>844</v>
      </c>
      <c r="D202" s="11">
        <v>14.51</v>
      </c>
      <c r="E202" s="11" t="s">
        <v>706</v>
      </c>
      <c r="F202" s="11" t="s">
        <v>441</v>
      </c>
      <c r="G202" s="11" t="s">
        <v>440</v>
      </c>
      <c r="H202" s="11" t="s">
        <v>437</v>
      </c>
      <c r="I202" s="66"/>
      <c r="J202" s="14"/>
    </row>
    <row r="203" spans="1:10" x14ac:dyDescent="0.3">
      <c r="A203" s="11" t="s">
        <v>1439</v>
      </c>
      <c r="B203" s="11" t="s">
        <v>169</v>
      </c>
      <c r="C203" s="11" t="s">
        <v>113</v>
      </c>
      <c r="D203" s="11">
        <v>11.2</v>
      </c>
      <c r="E203" s="11" t="s">
        <v>706</v>
      </c>
      <c r="F203" s="11" t="s">
        <v>441</v>
      </c>
      <c r="G203" s="11" t="s">
        <v>440</v>
      </c>
      <c r="H203" s="11" t="s">
        <v>437</v>
      </c>
      <c r="I203" s="66"/>
      <c r="J203" s="14"/>
    </row>
    <row r="204" spans="1:10" x14ac:dyDescent="0.3">
      <c r="A204" s="11" t="s">
        <v>1439</v>
      </c>
      <c r="B204" s="11" t="s">
        <v>169</v>
      </c>
      <c r="C204" s="11" t="s">
        <v>114</v>
      </c>
      <c r="D204" s="11">
        <v>11.2</v>
      </c>
      <c r="E204" s="11" t="s">
        <v>706</v>
      </c>
      <c r="F204" s="11" t="s">
        <v>441</v>
      </c>
      <c r="G204" s="11" t="s">
        <v>440</v>
      </c>
      <c r="H204" s="11" t="s">
        <v>437</v>
      </c>
      <c r="I204" s="66"/>
      <c r="J204" s="14"/>
    </row>
    <row r="205" spans="1:10" x14ac:dyDescent="0.3">
      <c r="A205" s="11" t="s">
        <v>1439</v>
      </c>
      <c r="B205" s="11" t="s">
        <v>169</v>
      </c>
      <c r="C205" s="11" t="s">
        <v>61</v>
      </c>
      <c r="D205" s="11">
        <v>23.79</v>
      </c>
      <c r="E205" s="11" t="s">
        <v>706</v>
      </c>
      <c r="F205" s="11" t="s">
        <v>441</v>
      </c>
      <c r="G205" s="11" t="s">
        <v>440</v>
      </c>
      <c r="H205" s="11" t="s">
        <v>437</v>
      </c>
      <c r="I205" s="66"/>
      <c r="J205" s="14"/>
    </row>
    <row r="206" spans="1:10" x14ac:dyDescent="0.3">
      <c r="A206" s="11" t="s">
        <v>1439</v>
      </c>
      <c r="B206" s="11" t="s">
        <v>169</v>
      </c>
      <c r="C206" s="11" t="s">
        <v>151</v>
      </c>
      <c r="D206" s="11">
        <v>22.79</v>
      </c>
      <c r="E206" s="11" t="s">
        <v>749</v>
      </c>
      <c r="F206" s="11" t="s">
        <v>436</v>
      </c>
      <c r="G206" s="11" t="s">
        <v>436</v>
      </c>
      <c r="H206" s="11" t="s">
        <v>437</v>
      </c>
      <c r="I206" s="48" t="s">
        <v>710</v>
      </c>
      <c r="J206" s="14"/>
    </row>
    <row r="207" spans="1:10" x14ac:dyDescent="0.3">
      <c r="A207" s="11" t="s">
        <v>1439</v>
      </c>
      <c r="B207" s="11" t="s">
        <v>169</v>
      </c>
      <c r="C207" s="11" t="s">
        <v>61</v>
      </c>
      <c r="D207" s="11">
        <v>24.15</v>
      </c>
      <c r="E207" s="11" t="s">
        <v>706</v>
      </c>
      <c r="F207" s="11" t="s">
        <v>441</v>
      </c>
      <c r="G207" s="11" t="s">
        <v>440</v>
      </c>
      <c r="H207" s="11" t="s">
        <v>437</v>
      </c>
      <c r="I207" s="66"/>
      <c r="J207" s="14"/>
    </row>
    <row r="208" spans="1:10" x14ac:dyDescent="0.3">
      <c r="A208" s="11" t="s">
        <v>1439</v>
      </c>
      <c r="B208" s="11" t="s">
        <v>169</v>
      </c>
      <c r="C208" s="11" t="s">
        <v>700</v>
      </c>
      <c r="D208" s="11">
        <v>49.89</v>
      </c>
      <c r="E208" s="11" t="s">
        <v>705</v>
      </c>
      <c r="F208" s="11" t="s">
        <v>697</v>
      </c>
      <c r="G208" s="17" t="s">
        <v>698</v>
      </c>
      <c r="H208" s="11" t="s">
        <v>437</v>
      </c>
      <c r="I208" s="43"/>
      <c r="J208" s="14"/>
    </row>
    <row r="209" spans="1:10" x14ac:dyDescent="0.3">
      <c r="A209" s="11" t="s">
        <v>1439</v>
      </c>
      <c r="B209" s="11" t="s">
        <v>169</v>
      </c>
      <c r="C209" s="11" t="s">
        <v>843</v>
      </c>
      <c r="D209" s="11">
        <v>6.7</v>
      </c>
      <c r="E209" s="11" t="s">
        <v>705</v>
      </c>
      <c r="F209" s="11" t="s">
        <v>697</v>
      </c>
      <c r="G209" s="17" t="s">
        <v>698</v>
      </c>
      <c r="H209" s="11" t="s">
        <v>437</v>
      </c>
      <c r="I209" s="43"/>
      <c r="J209" s="14"/>
    </row>
    <row r="210" spans="1:10" x14ac:dyDescent="0.3">
      <c r="A210" s="11" t="s">
        <v>1439</v>
      </c>
      <c r="B210" s="11" t="s">
        <v>169</v>
      </c>
      <c r="C210" s="11" t="s">
        <v>836</v>
      </c>
      <c r="D210" s="11">
        <v>2.63</v>
      </c>
      <c r="E210" s="11" t="s">
        <v>705</v>
      </c>
      <c r="F210" s="11" t="s">
        <v>697</v>
      </c>
      <c r="G210" s="17" t="s">
        <v>698</v>
      </c>
      <c r="H210" s="11" t="s">
        <v>437</v>
      </c>
      <c r="I210" s="43"/>
      <c r="J210" s="14"/>
    </row>
    <row r="211" spans="1:10" x14ac:dyDescent="0.3">
      <c r="A211" s="11" t="s">
        <v>1439</v>
      </c>
      <c r="B211" s="11" t="s">
        <v>169</v>
      </c>
      <c r="C211" s="11" t="s">
        <v>842</v>
      </c>
      <c r="D211" s="11">
        <v>2.56</v>
      </c>
      <c r="E211" s="11" t="s">
        <v>705</v>
      </c>
      <c r="F211" s="11" t="s">
        <v>697</v>
      </c>
      <c r="G211" s="17" t="s">
        <v>698</v>
      </c>
      <c r="H211" s="11" t="s">
        <v>437</v>
      </c>
      <c r="I211" s="43"/>
      <c r="J211" s="14"/>
    </row>
    <row r="212" spans="1:10" x14ac:dyDescent="0.3">
      <c r="A212" s="11" t="s">
        <v>1439</v>
      </c>
      <c r="B212" s="11" t="s">
        <v>169</v>
      </c>
      <c r="C212" s="11" t="s">
        <v>841</v>
      </c>
      <c r="D212" s="11">
        <v>8.1300000000000008</v>
      </c>
      <c r="E212" s="11" t="s">
        <v>708</v>
      </c>
      <c r="F212" s="11" t="s">
        <v>697</v>
      </c>
      <c r="G212" s="11" t="s">
        <v>697</v>
      </c>
      <c r="H212" s="11" t="s">
        <v>437</v>
      </c>
      <c r="I212" s="66"/>
      <c r="J212" s="14"/>
    </row>
    <row r="213" spans="1:10" x14ac:dyDescent="0.3">
      <c r="A213" s="11" t="s">
        <v>1439</v>
      </c>
      <c r="B213" s="11" t="s">
        <v>169</v>
      </c>
      <c r="C213" s="11" t="s">
        <v>21</v>
      </c>
      <c r="D213" s="11">
        <v>17.989999999999998</v>
      </c>
      <c r="E213" s="11" t="s">
        <v>706</v>
      </c>
      <c r="F213" s="11" t="s">
        <v>441</v>
      </c>
      <c r="G213" s="11" t="s">
        <v>440</v>
      </c>
      <c r="H213" s="11" t="s">
        <v>437</v>
      </c>
      <c r="I213" s="66"/>
      <c r="J213" s="14"/>
    </row>
    <row r="214" spans="1:10" x14ac:dyDescent="0.3">
      <c r="A214" s="11" t="s">
        <v>1439</v>
      </c>
      <c r="B214" s="11" t="s">
        <v>169</v>
      </c>
      <c r="C214" s="11" t="s">
        <v>113</v>
      </c>
      <c r="D214" s="11">
        <v>14.27</v>
      </c>
      <c r="E214" s="11" t="s">
        <v>706</v>
      </c>
      <c r="F214" s="11" t="s">
        <v>441</v>
      </c>
      <c r="G214" s="11" t="s">
        <v>440</v>
      </c>
      <c r="H214" s="11" t="s">
        <v>437</v>
      </c>
      <c r="I214" s="66"/>
      <c r="J214" s="14"/>
    </row>
    <row r="215" spans="1:10" x14ac:dyDescent="0.3">
      <c r="A215" s="11" t="s">
        <v>1439</v>
      </c>
      <c r="B215" s="11" t="s">
        <v>169</v>
      </c>
      <c r="C215" s="11" t="s">
        <v>114</v>
      </c>
      <c r="D215" s="11">
        <v>14.49</v>
      </c>
      <c r="E215" s="11" t="s">
        <v>706</v>
      </c>
      <c r="F215" s="11" t="s">
        <v>441</v>
      </c>
      <c r="G215" s="11" t="s">
        <v>440</v>
      </c>
      <c r="H215" s="11" t="s">
        <v>437</v>
      </c>
      <c r="I215" s="66"/>
      <c r="J215" s="14"/>
    </row>
    <row r="216" spans="1:10" x14ac:dyDescent="0.3">
      <c r="A216" s="11" t="s">
        <v>1439</v>
      </c>
      <c r="B216" s="11" t="s">
        <v>169</v>
      </c>
      <c r="C216" s="11" t="s">
        <v>115</v>
      </c>
      <c r="D216" s="11">
        <v>19.72</v>
      </c>
      <c r="E216" s="11" t="s">
        <v>706</v>
      </c>
      <c r="F216" s="11" t="s">
        <v>441</v>
      </c>
      <c r="G216" s="11" t="s">
        <v>440</v>
      </c>
      <c r="H216" s="11" t="s">
        <v>437</v>
      </c>
      <c r="I216" s="66"/>
      <c r="J216" s="14"/>
    </row>
    <row r="217" spans="1:10" x14ac:dyDescent="0.3">
      <c r="A217" s="11" t="s">
        <v>1439</v>
      </c>
      <c r="B217" s="11" t="s">
        <v>169</v>
      </c>
      <c r="C217" s="11" t="s">
        <v>833</v>
      </c>
      <c r="D217" s="11">
        <v>76.680000000000007</v>
      </c>
      <c r="E217" s="11" t="s">
        <v>706</v>
      </c>
      <c r="F217" s="11" t="s">
        <v>441</v>
      </c>
      <c r="G217" s="11" t="s">
        <v>698</v>
      </c>
      <c r="H217" s="11" t="s">
        <v>437</v>
      </c>
      <c r="I217" s="66"/>
      <c r="J217" s="14"/>
    </row>
    <row r="218" spans="1:10" x14ac:dyDescent="0.3">
      <c r="A218" s="11" t="s">
        <v>1439</v>
      </c>
      <c r="B218" s="11" t="s">
        <v>169</v>
      </c>
      <c r="C218" s="11" t="s">
        <v>840</v>
      </c>
      <c r="D218" s="11">
        <v>338.99</v>
      </c>
      <c r="E218" s="11" t="s">
        <v>706</v>
      </c>
      <c r="F218" s="11" t="s">
        <v>441</v>
      </c>
      <c r="G218" s="11" t="s">
        <v>698</v>
      </c>
      <c r="H218" s="11" t="s">
        <v>437</v>
      </c>
      <c r="I218" s="47" t="s">
        <v>834</v>
      </c>
      <c r="J218" s="14"/>
    </row>
    <row r="219" spans="1:10" x14ac:dyDescent="0.3">
      <c r="A219" s="11" t="s">
        <v>1441</v>
      </c>
      <c r="B219" s="11" t="s">
        <v>217</v>
      </c>
      <c r="C219" s="11" t="s">
        <v>1456</v>
      </c>
      <c r="D219" s="11">
        <v>59.91</v>
      </c>
      <c r="E219" s="11" t="s">
        <v>708</v>
      </c>
      <c r="F219" s="11" t="s">
        <v>697</v>
      </c>
      <c r="G219" s="11" t="s">
        <v>697</v>
      </c>
      <c r="H219" s="11" t="s">
        <v>444</v>
      </c>
      <c r="I219" s="66"/>
      <c r="J219" s="14"/>
    </row>
    <row r="220" spans="1:10" x14ac:dyDescent="0.3">
      <c r="A220" s="11" t="s">
        <v>1441</v>
      </c>
      <c r="B220" s="11" t="s">
        <v>217</v>
      </c>
      <c r="C220" s="11" t="s">
        <v>1457</v>
      </c>
      <c r="D220" s="11">
        <v>27.68</v>
      </c>
      <c r="E220" s="11" t="s">
        <v>708</v>
      </c>
      <c r="F220" s="11" t="s">
        <v>697</v>
      </c>
      <c r="G220" s="11" t="s">
        <v>697</v>
      </c>
      <c r="H220" s="11" t="s">
        <v>444</v>
      </c>
      <c r="I220" s="66"/>
      <c r="J220" s="14"/>
    </row>
    <row r="221" spans="1:10" x14ac:dyDescent="0.3">
      <c r="A221" s="11" t="s">
        <v>1439</v>
      </c>
      <c r="B221" s="11" t="s">
        <v>169</v>
      </c>
      <c r="C221" s="11" t="s">
        <v>700</v>
      </c>
      <c r="D221" s="11">
        <v>46.25</v>
      </c>
      <c r="E221" s="11" t="s">
        <v>705</v>
      </c>
      <c r="F221" s="11" t="s">
        <v>697</v>
      </c>
      <c r="G221" s="17" t="s">
        <v>698</v>
      </c>
      <c r="H221" s="11" t="s">
        <v>437</v>
      </c>
      <c r="I221" s="43"/>
      <c r="J221" s="14"/>
    </row>
    <row r="222" spans="1:10" x14ac:dyDescent="0.3">
      <c r="A222" s="11" t="s">
        <v>1439</v>
      </c>
      <c r="B222" s="11" t="s">
        <v>169</v>
      </c>
      <c r="C222" s="11" t="s">
        <v>839</v>
      </c>
      <c r="D222" s="11">
        <v>22.71</v>
      </c>
      <c r="E222" s="11" t="s">
        <v>706</v>
      </c>
      <c r="F222" s="11" t="s">
        <v>441</v>
      </c>
      <c r="G222" s="11" t="s">
        <v>698</v>
      </c>
      <c r="H222" s="11" t="s">
        <v>437</v>
      </c>
      <c r="I222" s="66"/>
      <c r="J222" s="14"/>
    </row>
    <row r="223" spans="1:10" x14ac:dyDescent="0.3">
      <c r="A223" s="11" t="s">
        <v>1439</v>
      </c>
      <c r="B223" s="11" t="s">
        <v>169</v>
      </c>
      <c r="C223" s="11" t="s">
        <v>838</v>
      </c>
      <c r="D223" s="11">
        <v>18.559999999999999</v>
      </c>
      <c r="E223" s="11" t="s">
        <v>706</v>
      </c>
      <c r="F223" s="11" t="s">
        <v>441</v>
      </c>
      <c r="G223" s="11" t="s">
        <v>698</v>
      </c>
      <c r="H223" s="11" t="s">
        <v>437</v>
      </c>
      <c r="I223" s="66"/>
      <c r="J223" s="14"/>
    </row>
    <row r="224" spans="1:10" x14ac:dyDescent="0.3">
      <c r="A224" s="11" t="s">
        <v>1439</v>
      </c>
      <c r="B224" s="11" t="s">
        <v>169</v>
      </c>
      <c r="C224" s="11" t="s">
        <v>837</v>
      </c>
      <c r="D224" s="11">
        <v>22.95</v>
      </c>
      <c r="E224" s="11" t="s">
        <v>416</v>
      </c>
      <c r="F224" s="11" t="s">
        <v>436</v>
      </c>
      <c r="G224" s="11" t="s">
        <v>436</v>
      </c>
      <c r="H224" s="11" t="s">
        <v>437</v>
      </c>
      <c r="I224" s="45"/>
      <c r="J224" s="14"/>
    </row>
    <row r="225" spans="1:10" x14ac:dyDescent="0.3">
      <c r="A225" s="11" t="s">
        <v>1439</v>
      </c>
      <c r="B225" s="11" t="s">
        <v>169</v>
      </c>
      <c r="C225" s="11" t="s">
        <v>836</v>
      </c>
      <c r="D225" s="11">
        <v>10.28</v>
      </c>
      <c r="E225" s="11" t="s">
        <v>705</v>
      </c>
      <c r="F225" s="11" t="s">
        <v>697</v>
      </c>
      <c r="G225" s="17" t="s">
        <v>698</v>
      </c>
      <c r="H225" s="11" t="s">
        <v>437</v>
      </c>
      <c r="I225" s="43"/>
      <c r="J225" s="14"/>
    </row>
    <row r="226" spans="1:10" x14ac:dyDescent="0.3">
      <c r="A226" s="11" t="s">
        <v>1439</v>
      </c>
      <c r="B226" s="11" t="s">
        <v>169</v>
      </c>
      <c r="C226" s="11" t="s">
        <v>835</v>
      </c>
      <c r="D226" s="11">
        <v>94.74</v>
      </c>
      <c r="E226" s="11" t="s">
        <v>706</v>
      </c>
      <c r="F226" s="11" t="s">
        <v>441</v>
      </c>
      <c r="G226" s="11" t="s">
        <v>440</v>
      </c>
      <c r="H226" s="11" t="s">
        <v>437</v>
      </c>
      <c r="I226" s="47" t="s">
        <v>834</v>
      </c>
      <c r="J226" s="14"/>
    </row>
    <row r="227" spans="1:10" x14ac:dyDescent="0.3">
      <c r="A227" s="11" t="s">
        <v>1439</v>
      </c>
      <c r="B227" s="11" t="s">
        <v>169</v>
      </c>
      <c r="C227" s="11" t="s">
        <v>833</v>
      </c>
      <c r="D227" s="11">
        <v>9.9600000000000009</v>
      </c>
      <c r="E227" s="11" t="s">
        <v>706</v>
      </c>
      <c r="F227" s="11" t="s">
        <v>441</v>
      </c>
      <c r="G227" s="11" t="s">
        <v>698</v>
      </c>
      <c r="H227" s="11" t="s">
        <v>437</v>
      </c>
      <c r="I227" s="66"/>
      <c r="J227" s="14"/>
    </row>
    <row r="228" spans="1:10" x14ac:dyDescent="0.3">
      <c r="A228" s="11" t="s">
        <v>1439</v>
      </c>
      <c r="B228" s="11" t="s">
        <v>169</v>
      </c>
      <c r="C228" s="11" t="s">
        <v>832</v>
      </c>
      <c r="D228" s="11">
        <v>9.32</v>
      </c>
      <c r="E228" s="11" t="s">
        <v>705</v>
      </c>
      <c r="F228" s="11" t="s">
        <v>697</v>
      </c>
      <c r="G228" s="17" t="s">
        <v>698</v>
      </c>
      <c r="H228" s="11" t="s">
        <v>437</v>
      </c>
      <c r="I228" s="43"/>
      <c r="J228" s="14"/>
    </row>
    <row r="229" spans="1:10" x14ac:dyDescent="0.3">
      <c r="A229" s="11" t="s">
        <v>1439</v>
      </c>
      <c r="B229" s="11" t="s">
        <v>169</v>
      </c>
      <c r="C229" s="11" t="s">
        <v>770</v>
      </c>
      <c r="D229" s="11">
        <v>5.3</v>
      </c>
      <c r="E229" s="11" t="s">
        <v>705</v>
      </c>
      <c r="F229" s="11" t="s">
        <v>697</v>
      </c>
      <c r="G229" s="17" t="s">
        <v>698</v>
      </c>
      <c r="H229" s="11" t="s">
        <v>437</v>
      </c>
      <c r="I229" s="43"/>
      <c r="J229" s="14"/>
    </row>
    <row r="230" spans="1:10" x14ac:dyDescent="0.3">
      <c r="A230" s="11" t="s">
        <v>1439</v>
      </c>
      <c r="B230" s="11" t="s">
        <v>169</v>
      </c>
      <c r="C230" s="11" t="s">
        <v>770</v>
      </c>
      <c r="D230" s="11">
        <v>2.2599999999999998</v>
      </c>
      <c r="E230" s="11" t="s">
        <v>705</v>
      </c>
      <c r="F230" s="11" t="s">
        <v>697</v>
      </c>
      <c r="G230" s="17" t="s">
        <v>698</v>
      </c>
      <c r="H230" s="11" t="s">
        <v>437</v>
      </c>
      <c r="I230" s="43"/>
      <c r="J230" s="14"/>
    </row>
    <row r="231" spans="1:10" x14ac:dyDescent="0.3">
      <c r="A231" s="11" t="s">
        <v>1439</v>
      </c>
      <c r="B231" s="11" t="s">
        <v>169</v>
      </c>
      <c r="C231" s="11" t="s">
        <v>831</v>
      </c>
      <c r="D231" s="11">
        <v>37</v>
      </c>
      <c r="E231" s="11" t="s">
        <v>708</v>
      </c>
      <c r="F231" s="11" t="s">
        <v>697</v>
      </c>
      <c r="G231" s="11" t="s">
        <v>697</v>
      </c>
      <c r="H231" s="11" t="s">
        <v>437</v>
      </c>
      <c r="I231" s="66"/>
      <c r="J231" s="14"/>
    </row>
    <row r="232" spans="1:10" x14ac:dyDescent="0.3">
      <c r="A232" s="11" t="s">
        <v>1432</v>
      </c>
      <c r="B232" s="11" t="s">
        <v>829</v>
      </c>
      <c r="C232" s="11" t="s">
        <v>700</v>
      </c>
      <c r="D232" s="11">
        <v>18.93</v>
      </c>
      <c r="E232" s="11" t="s">
        <v>828</v>
      </c>
      <c r="F232" s="11" t="s">
        <v>436</v>
      </c>
      <c r="G232" s="11" t="s">
        <v>436</v>
      </c>
      <c r="H232" s="11" t="s">
        <v>437</v>
      </c>
      <c r="I232" s="47" t="s">
        <v>1305</v>
      </c>
      <c r="J232" s="14"/>
    </row>
    <row r="233" spans="1:10" x14ac:dyDescent="0.3">
      <c r="A233" s="11" t="s">
        <v>1432</v>
      </c>
      <c r="B233" s="11" t="s">
        <v>829</v>
      </c>
      <c r="C233" s="11" t="s">
        <v>170</v>
      </c>
      <c r="D233" s="11">
        <v>5.3</v>
      </c>
      <c r="E233" s="11" t="s">
        <v>828</v>
      </c>
      <c r="F233" s="11" t="s">
        <v>436</v>
      </c>
      <c r="G233" s="11" t="s">
        <v>436</v>
      </c>
      <c r="H233" s="11" t="s">
        <v>437</v>
      </c>
      <c r="I233" s="47" t="s">
        <v>1305</v>
      </c>
      <c r="J233" s="14"/>
    </row>
    <row r="234" spans="1:10" x14ac:dyDescent="0.3">
      <c r="A234" s="11" t="s">
        <v>1432</v>
      </c>
      <c r="B234" s="11" t="s">
        <v>829</v>
      </c>
      <c r="C234" s="11" t="s">
        <v>830</v>
      </c>
      <c r="D234" s="11">
        <v>7.5</v>
      </c>
      <c r="E234" s="11" t="s">
        <v>828</v>
      </c>
      <c r="F234" s="11" t="s">
        <v>436</v>
      </c>
      <c r="G234" s="11" t="s">
        <v>436</v>
      </c>
      <c r="H234" s="11" t="s">
        <v>437</v>
      </c>
      <c r="I234" s="47" t="s">
        <v>1305</v>
      </c>
      <c r="J234" s="14"/>
    </row>
    <row r="235" spans="1:10" x14ac:dyDescent="0.3">
      <c r="A235" s="11" t="s">
        <v>1432</v>
      </c>
      <c r="B235" s="11" t="s">
        <v>829</v>
      </c>
      <c r="C235" s="11" t="s">
        <v>1354</v>
      </c>
      <c r="D235" s="11">
        <v>7.34</v>
      </c>
      <c r="E235" s="11" t="s">
        <v>828</v>
      </c>
      <c r="F235" s="11" t="s">
        <v>436</v>
      </c>
      <c r="G235" s="11" t="s">
        <v>698</v>
      </c>
      <c r="H235" s="11" t="s">
        <v>437</v>
      </c>
      <c r="I235" s="47" t="s">
        <v>1305</v>
      </c>
      <c r="J235" s="14"/>
    </row>
    <row r="236" spans="1:10" x14ac:dyDescent="0.3">
      <c r="A236" s="16" t="s">
        <v>1448</v>
      </c>
      <c r="B236" s="16" t="s">
        <v>822</v>
      </c>
      <c r="C236" s="16" t="s">
        <v>417</v>
      </c>
      <c r="D236" s="13">
        <v>20.39</v>
      </c>
      <c r="E236" s="11" t="s">
        <v>708</v>
      </c>
      <c r="F236" s="17" t="s">
        <v>436</v>
      </c>
      <c r="G236" s="11" t="s">
        <v>436</v>
      </c>
      <c r="H236" s="16" t="s">
        <v>437</v>
      </c>
      <c r="I236" s="67"/>
      <c r="J236" s="14"/>
    </row>
    <row r="237" spans="1:10" x14ac:dyDescent="0.3">
      <c r="A237" s="16" t="s">
        <v>1448</v>
      </c>
      <c r="B237" s="16" t="s">
        <v>822</v>
      </c>
      <c r="C237" s="16" t="s">
        <v>418</v>
      </c>
      <c r="D237" s="13">
        <v>18.37</v>
      </c>
      <c r="E237" s="11" t="s">
        <v>708</v>
      </c>
      <c r="F237" s="17" t="s">
        <v>436</v>
      </c>
      <c r="G237" s="11" t="s">
        <v>436</v>
      </c>
      <c r="H237" s="16" t="s">
        <v>437</v>
      </c>
      <c r="I237" s="67"/>
      <c r="J237" s="14"/>
    </row>
    <row r="238" spans="1:10" x14ac:dyDescent="0.3">
      <c r="A238" s="16" t="s">
        <v>1448</v>
      </c>
      <c r="B238" s="16" t="s">
        <v>822</v>
      </c>
      <c r="C238" s="16" t="s">
        <v>419</v>
      </c>
      <c r="D238" s="13">
        <v>26.41</v>
      </c>
      <c r="E238" s="11" t="s">
        <v>708</v>
      </c>
      <c r="F238" s="17" t="s">
        <v>436</v>
      </c>
      <c r="G238" s="11" t="s">
        <v>436</v>
      </c>
      <c r="H238" s="16" t="s">
        <v>437</v>
      </c>
      <c r="I238" s="48"/>
      <c r="J238" s="14"/>
    </row>
    <row r="239" spans="1:10" x14ac:dyDescent="0.3">
      <c r="A239" s="16" t="s">
        <v>1448</v>
      </c>
      <c r="B239" s="16" t="s">
        <v>822</v>
      </c>
      <c r="C239" s="16" t="s">
        <v>420</v>
      </c>
      <c r="D239" s="13">
        <v>4</v>
      </c>
      <c r="E239" s="11" t="s">
        <v>415</v>
      </c>
      <c r="F239" s="17" t="s">
        <v>438</v>
      </c>
      <c r="G239" s="11" t="s">
        <v>438</v>
      </c>
      <c r="H239" s="16" t="s">
        <v>437</v>
      </c>
      <c r="I239" s="43"/>
      <c r="J239" s="14"/>
    </row>
    <row r="240" spans="1:10" x14ac:dyDescent="0.3">
      <c r="A240" s="16" t="s">
        <v>1448</v>
      </c>
      <c r="B240" s="16" t="s">
        <v>822</v>
      </c>
      <c r="C240" s="17" t="s">
        <v>415</v>
      </c>
      <c r="D240" s="11">
        <v>2</v>
      </c>
      <c r="E240" s="11" t="s">
        <v>415</v>
      </c>
      <c r="F240" s="17" t="s">
        <v>438</v>
      </c>
      <c r="G240" s="11" t="s">
        <v>438</v>
      </c>
      <c r="H240" s="17" t="s">
        <v>437</v>
      </c>
      <c r="I240" s="42"/>
      <c r="J240" s="14"/>
    </row>
    <row r="241" spans="1:10" x14ac:dyDescent="0.3">
      <c r="A241" s="16" t="s">
        <v>1448</v>
      </c>
      <c r="B241" s="16" t="s">
        <v>822</v>
      </c>
      <c r="C241" s="16" t="s">
        <v>827</v>
      </c>
      <c r="D241" s="13">
        <v>33.71</v>
      </c>
      <c r="E241" s="11" t="s">
        <v>705</v>
      </c>
      <c r="F241" s="17" t="s">
        <v>436</v>
      </c>
      <c r="G241" s="17" t="s">
        <v>698</v>
      </c>
      <c r="H241" s="16" t="s">
        <v>437</v>
      </c>
      <c r="I241" s="43"/>
      <c r="J241" s="14"/>
    </row>
    <row r="242" spans="1:10" x14ac:dyDescent="0.3">
      <c r="A242" s="16" t="s">
        <v>1448</v>
      </c>
      <c r="B242" s="16" t="s">
        <v>822</v>
      </c>
      <c r="C242" s="17" t="s">
        <v>172</v>
      </c>
      <c r="D242" s="11">
        <v>28.24</v>
      </c>
      <c r="E242" s="11" t="s">
        <v>728</v>
      </c>
      <c r="F242" s="17" t="s">
        <v>436</v>
      </c>
      <c r="G242" s="11" t="s">
        <v>436</v>
      </c>
      <c r="H242" s="16" t="s">
        <v>437</v>
      </c>
      <c r="I242" s="48" t="s">
        <v>710</v>
      </c>
      <c r="J242" s="14"/>
    </row>
    <row r="243" spans="1:10" x14ac:dyDescent="0.3">
      <c r="A243" s="16" t="s">
        <v>1448</v>
      </c>
      <c r="B243" s="16" t="s">
        <v>822</v>
      </c>
      <c r="C243" s="16" t="s">
        <v>826</v>
      </c>
      <c r="D243" s="13">
        <v>38</v>
      </c>
      <c r="E243" s="11" t="s">
        <v>708</v>
      </c>
      <c r="F243" s="17" t="s">
        <v>436</v>
      </c>
      <c r="G243" s="11" t="s">
        <v>436</v>
      </c>
      <c r="H243" s="16" t="s">
        <v>437</v>
      </c>
      <c r="I243" s="48"/>
      <c r="J243" s="14"/>
    </row>
    <row r="244" spans="1:10" x14ac:dyDescent="0.3">
      <c r="A244" s="16" t="s">
        <v>1448</v>
      </c>
      <c r="B244" s="16" t="s">
        <v>822</v>
      </c>
      <c r="C244" s="16" t="s">
        <v>825</v>
      </c>
      <c r="D244" s="13">
        <v>10.31</v>
      </c>
      <c r="E244" s="11" t="s">
        <v>416</v>
      </c>
      <c r="F244" s="17" t="s">
        <v>436</v>
      </c>
      <c r="G244" s="11" t="s">
        <v>436</v>
      </c>
      <c r="H244" s="16" t="s">
        <v>437</v>
      </c>
      <c r="I244" s="43"/>
      <c r="J244" s="14"/>
    </row>
    <row r="245" spans="1:10" x14ac:dyDescent="0.3">
      <c r="A245" s="16" t="s">
        <v>1448</v>
      </c>
      <c r="B245" s="16" t="s">
        <v>822</v>
      </c>
      <c r="C245" s="16" t="s">
        <v>421</v>
      </c>
      <c r="D245" s="13">
        <v>33.19</v>
      </c>
      <c r="E245" s="11" t="s">
        <v>708</v>
      </c>
      <c r="F245" s="17" t="s">
        <v>436</v>
      </c>
      <c r="G245" s="11" t="s">
        <v>436</v>
      </c>
      <c r="H245" s="16" t="s">
        <v>437</v>
      </c>
      <c r="I245" s="48"/>
      <c r="J245" s="14"/>
    </row>
    <row r="246" spans="1:10" x14ac:dyDescent="0.3">
      <c r="A246" s="16" t="s">
        <v>1448</v>
      </c>
      <c r="B246" s="16" t="s">
        <v>822</v>
      </c>
      <c r="C246" s="16" t="s">
        <v>112</v>
      </c>
      <c r="D246" s="13">
        <v>4.8</v>
      </c>
      <c r="E246" s="11" t="s">
        <v>706</v>
      </c>
      <c r="F246" s="17" t="s">
        <v>441</v>
      </c>
      <c r="G246" s="11" t="s">
        <v>698</v>
      </c>
      <c r="H246" s="16" t="s">
        <v>437</v>
      </c>
      <c r="I246" s="48"/>
      <c r="J246" s="14"/>
    </row>
    <row r="247" spans="1:10" x14ac:dyDescent="0.3">
      <c r="A247" s="16" t="s">
        <v>1448</v>
      </c>
      <c r="B247" s="16" t="s">
        <v>822</v>
      </c>
      <c r="C247" s="17" t="s">
        <v>231</v>
      </c>
      <c r="D247" s="11">
        <v>21</v>
      </c>
      <c r="E247" s="11" t="s">
        <v>749</v>
      </c>
      <c r="F247" s="17" t="s">
        <v>436</v>
      </c>
      <c r="G247" s="11" t="s">
        <v>436</v>
      </c>
      <c r="H247" s="17" t="s">
        <v>437</v>
      </c>
      <c r="I247" s="48" t="s">
        <v>710</v>
      </c>
      <c r="J247" s="14"/>
    </row>
    <row r="248" spans="1:10" x14ac:dyDescent="0.3">
      <c r="A248" s="16" t="s">
        <v>1448</v>
      </c>
      <c r="B248" s="16" t="s">
        <v>822</v>
      </c>
      <c r="C248" s="16" t="s">
        <v>824</v>
      </c>
      <c r="D248" s="13">
        <v>17.36</v>
      </c>
      <c r="E248" s="11" t="s">
        <v>706</v>
      </c>
      <c r="F248" s="17" t="s">
        <v>441</v>
      </c>
      <c r="G248" s="11" t="s">
        <v>440</v>
      </c>
      <c r="H248" s="16" t="s">
        <v>437</v>
      </c>
      <c r="I248" s="48"/>
      <c r="J248" s="14"/>
    </row>
    <row r="249" spans="1:10" x14ac:dyDescent="0.3">
      <c r="A249" s="16" t="s">
        <v>1448</v>
      </c>
      <c r="B249" s="16" t="s">
        <v>822</v>
      </c>
      <c r="C249" s="16" t="s">
        <v>422</v>
      </c>
      <c r="D249" s="13">
        <v>26</v>
      </c>
      <c r="E249" s="11" t="s">
        <v>706</v>
      </c>
      <c r="F249" s="17" t="s">
        <v>441</v>
      </c>
      <c r="G249" s="11" t="s">
        <v>698</v>
      </c>
      <c r="H249" s="16" t="s">
        <v>437</v>
      </c>
      <c r="I249" s="48"/>
      <c r="J249" s="14"/>
    </row>
    <row r="250" spans="1:10" x14ac:dyDescent="0.3">
      <c r="A250" s="16" t="s">
        <v>1448</v>
      </c>
      <c r="B250" s="16" t="s">
        <v>822</v>
      </c>
      <c r="C250" s="16" t="s">
        <v>823</v>
      </c>
      <c r="D250" s="13">
        <v>49</v>
      </c>
      <c r="E250" s="11" t="s">
        <v>706</v>
      </c>
      <c r="F250" s="17" t="s">
        <v>441</v>
      </c>
      <c r="G250" s="11" t="s">
        <v>440</v>
      </c>
      <c r="H250" s="16" t="s">
        <v>437</v>
      </c>
      <c r="I250" s="48"/>
      <c r="J250" s="14"/>
    </row>
    <row r="251" spans="1:10" x14ac:dyDescent="0.3">
      <c r="A251" s="16" t="s">
        <v>1448</v>
      </c>
      <c r="B251" s="16" t="s">
        <v>822</v>
      </c>
      <c r="C251" s="16" t="s">
        <v>25</v>
      </c>
      <c r="D251" s="16">
        <v>21.43</v>
      </c>
      <c r="E251" s="11" t="s">
        <v>706</v>
      </c>
      <c r="F251" s="17" t="s">
        <v>441</v>
      </c>
      <c r="G251" s="11" t="s">
        <v>440</v>
      </c>
      <c r="H251" s="16" t="s">
        <v>437</v>
      </c>
      <c r="I251" s="48"/>
      <c r="J251" s="14"/>
    </row>
    <row r="252" spans="1:10" x14ac:dyDescent="0.3">
      <c r="A252" s="16" t="s">
        <v>1448</v>
      </c>
      <c r="B252" s="16" t="s">
        <v>822</v>
      </c>
      <c r="C252" s="16" t="s">
        <v>423</v>
      </c>
      <c r="D252" s="16">
        <v>5</v>
      </c>
      <c r="E252" s="11" t="s">
        <v>97</v>
      </c>
      <c r="F252" s="17" t="s">
        <v>697</v>
      </c>
      <c r="G252" s="17" t="s">
        <v>697</v>
      </c>
      <c r="H252" s="16" t="s">
        <v>437</v>
      </c>
      <c r="I252" s="48"/>
      <c r="J252" s="14"/>
    </row>
    <row r="253" spans="1:10" x14ac:dyDescent="0.3">
      <c r="A253" s="16" t="s">
        <v>1448</v>
      </c>
      <c r="B253" s="16" t="s">
        <v>822</v>
      </c>
      <c r="C253" s="16" t="s">
        <v>700</v>
      </c>
      <c r="D253" s="13">
        <v>54</v>
      </c>
      <c r="E253" s="11" t="s">
        <v>705</v>
      </c>
      <c r="F253" s="17" t="s">
        <v>436</v>
      </c>
      <c r="G253" s="17" t="s">
        <v>698</v>
      </c>
      <c r="H253" s="16" t="s">
        <v>437</v>
      </c>
      <c r="I253" s="43"/>
      <c r="J253" s="14"/>
    </row>
    <row r="254" spans="1:10" x14ac:dyDescent="0.3">
      <c r="A254" s="16" t="s">
        <v>1448</v>
      </c>
      <c r="B254" s="16" t="s">
        <v>822</v>
      </c>
      <c r="C254" s="16" t="s">
        <v>700</v>
      </c>
      <c r="D254" s="13">
        <v>70</v>
      </c>
      <c r="E254" s="11" t="s">
        <v>705</v>
      </c>
      <c r="F254" s="17" t="s">
        <v>436</v>
      </c>
      <c r="G254" s="17" t="s">
        <v>698</v>
      </c>
      <c r="H254" s="16" t="s">
        <v>437</v>
      </c>
      <c r="I254" s="43"/>
      <c r="J254" s="14"/>
    </row>
    <row r="255" spans="1:10" x14ac:dyDescent="0.3">
      <c r="A255" s="17" t="s">
        <v>631</v>
      </c>
      <c r="B255" s="17" t="s">
        <v>173</v>
      </c>
      <c r="C255" s="17" t="s">
        <v>1238</v>
      </c>
      <c r="D255" s="11">
        <v>15.78</v>
      </c>
      <c r="E255" s="11" t="s">
        <v>705</v>
      </c>
      <c r="F255" s="17" t="s">
        <v>436</v>
      </c>
      <c r="G255" s="17" t="s">
        <v>698</v>
      </c>
      <c r="H255" s="11" t="s">
        <v>435</v>
      </c>
      <c r="I255" s="43"/>
      <c r="J255" s="14"/>
    </row>
    <row r="256" spans="1:10" x14ac:dyDescent="0.3">
      <c r="A256" s="17" t="s">
        <v>631</v>
      </c>
      <c r="B256" s="17" t="s">
        <v>173</v>
      </c>
      <c r="C256" s="17" t="s">
        <v>174</v>
      </c>
      <c r="D256" s="11">
        <v>244.72</v>
      </c>
      <c r="E256" s="11" t="s">
        <v>705</v>
      </c>
      <c r="F256" s="17" t="s">
        <v>441</v>
      </c>
      <c r="G256" s="17" t="s">
        <v>440</v>
      </c>
      <c r="H256" s="17" t="s">
        <v>435</v>
      </c>
      <c r="I256" s="43"/>
      <c r="J256" s="14"/>
    </row>
    <row r="257" spans="1:10" x14ac:dyDescent="0.3">
      <c r="A257" s="17" t="s">
        <v>631</v>
      </c>
      <c r="B257" s="17" t="s">
        <v>173</v>
      </c>
      <c r="C257" s="17" t="s">
        <v>1239</v>
      </c>
      <c r="D257" s="11">
        <f>5.66*2</f>
        <v>11.32</v>
      </c>
      <c r="E257" s="11" t="s">
        <v>795</v>
      </c>
      <c r="F257" s="17" t="s">
        <v>436</v>
      </c>
      <c r="G257" s="11" t="s">
        <v>698</v>
      </c>
      <c r="H257" s="17" t="s">
        <v>435</v>
      </c>
      <c r="I257" s="68"/>
      <c r="J257" s="14"/>
    </row>
    <row r="258" spans="1:10" x14ac:dyDescent="0.3">
      <c r="A258" s="17" t="s">
        <v>631</v>
      </c>
      <c r="B258" s="17" t="s">
        <v>173</v>
      </c>
      <c r="C258" s="17" t="s">
        <v>821</v>
      </c>
      <c r="D258" s="11">
        <v>25.85</v>
      </c>
      <c r="E258" s="11" t="s">
        <v>706</v>
      </c>
      <c r="F258" s="17" t="s">
        <v>441</v>
      </c>
      <c r="G258" s="11" t="s">
        <v>440</v>
      </c>
      <c r="H258" s="17" t="s">
        <v>435</v>
      </c>
      <c r="I258" s="48"/>
      <c r="J258" s="14"/>
    </row>
    <row r="259" spans="1:10" x14ac:dyDescent="0.3">
      <c r="A259" s="17" t="s">
        <v>631</v>
      </c>
      <c r="B259" s="17" t="s">
        <v>173</v>
      </c>
      <c r="C259" s="17" t="s">
        <v>175</v>
      </c>
      <c r="D259" s="17">
        <v>3.56</v>
      </c>
      <c r="E259" s="11" t="s">
        <v>706</v>
      </c>
      <c r="F259" s="17" t="s">
        <v>441</v>
      </c>
      <c r="G259" s="11" t="s">
        <v>698</v>
      </c>
      <c r="H259" s="17" t="s">
        <v>435</v>
      </c>
      <c r="I259" s="48"/>
      <c r="J259" s="14"/>
    </row>
    <row r="260" spans="1:10" x14ac:dyDescent="0.3">
      <c r="A260" s="17" t="s">
        <v>631</v>
      </c>
      <c r="B260" s="17" t="s">
        <v>173</v>
      </c>
      <c r="C260" s="17" t="s">
        <v>176</v>
      </c>
      <c r="D260" s="17">
        <v>68.36</v>
      </c>
      <c r="E260" s="11" t="s">
        <v>706</v>
      </c>
      <c r="F260" s="17" t="s">
        <v>441</v>
      </c>
      <c r="G260" s="11" t="s">
        <v>440</v>
      </c>
      <c r="H260" s="17" t="s">
        <v>435</v>
      </c>
      <c r="I260" s="48"/>
      <c r="J260" s="14"/>
    </row>
    <row r="261" spans="1:10" x14ac:dyDescent="0.3">
      <c r="A261" s="17" t="s">
        <v>631</v>
      </c>
      <c r="B261" s="17" t="s">
        <v>173</v>
      </c>
      <c r="C261" s="17" t="s">
        <v>1182</v>
      </c>
      <c r="D261" s="17">
        <v>5</v>
      </c>
      <c r="E261" s="11" t="s">
        <v>706</v>
      </c>
      <c r="F261" s="17" t="s">
        <v>441</v>
      </c>
      <c r="G261" s="35" t="s">
        <v>698</v>
      </c>
      <c r="H261" s="17" t="s">
        <v>435</v>
      </c>
      <c r="I261" s="48"/>
      <c r="J261" s="14"/>
    </row>
    <row r="262" spans="1:10" x14ac:dyDescent="0.3">
      <c r="A262" s="17" t="s">
        <v>631</v>
      </c>
      <c r="B262" s="17" t="s">
        <v>173</v>
      </c>
      <c r="C262" s="17" t="s">
        <v>1183</v>
      </c>
      <c r="D262" s="17">
        <f>29.46*1.5</f>
        <v>44.19</v>
      </c>
      <c r="E262" s="11" t="s">
        <v>795</v>
      </c>
      <c r="F262" s="17" t="s">
        <v>436</v>
      </c>
      <c r="G262" s="11" t="s">
        <v>698</v>
      </c>
      <c r="H262" s="16" t="s">
        <v>435</v>
      </c>
      <c r="I262" s="42"/>
      <c r="J262" s="14"/>
    </row>
    <row r="263" spans="1:10" x14ac:dyDescent="0.3">
      <c r="A263" s="17" t="s">
        <v>631</v>
      </c>
      <c r="B263" s="17" t="s">
        <v>173</v>
      </c>
      <c r="C263" s="17" t="s">
        <v>174</v>
      </c>
      <c r="D263" s="17">
        <v>208.42</v>
      </c>
      <c r="E263" s="11" t="s">
        <v>706</v>
      </c>
      <c r="F263" s="17" t="s">
        <v>441</v>
      </c>
      <c r="G263" s="11" t="s">
        <v>440</v>
      </c>
      <c r="H263" s="17" t="s">
        <v>435</v>
      </c>
      <c r="I263" s="68"/>
      <c r="J263" s="14"/>
    </row>
    <row r="264" spans="1:10" x14ac:dyDescent="0.3">
      <c r="A264" s="17" t="s">
        <v>631</v>
      </c>
      <c r="B264" s="17" t="s">
        <v>173</v>
      </c>
      <c r="C264" s="17" t="s">
        <v>820</v>
      </c>
      <c r="D264" s="17">
        <v>4.3</v>
      </c>
      <c r="E264" s="11" t="s">
        <v>706</v>
      </c>
      <c r="F264" s="17" t="s">
        <v>441</v>
      </c>
      <c r="G264" s="11" t="s">
        <v>698</v>
      </c>
      <c r="H264" s="17" t="s">
        <v>435</v>
      </c>
      <c r="I264" s="48"/>
      <c r="J264" s="14"/>
    </row>
    <row r="265" spans="1:10" x14ac:dyDescent="0.3">
      <c r="A265" s="17" t="s">
        <v>631</v>
      </c>
      <c r="B265" s="17" t="s">
        <v>173</v>
      </c>
      <c r="C265" s="17" t="s">
        <v>3</v>
      </c>
      <c r="D265" s="17">
        <v>3.56</v>
      </c>
      <c r="E265" s="11" t="s">
        <v>708</v>
      </c>
      <c r="F265" s="17" t="s">
        <v>436</v>
      </c>
      <c r="G265" s="11" t="s">
        <v>436</v>
      </c>
      <c r="H265" s="17" t="s">
        <v>435</v>
      </c>
      <c r="I265" s="48"/>
      <c r="J265" s="14"/>
    </row>
    <row r="266" spans="1:10" x14ac:dyDescent="0.3">
      <c r="A266" s="17" t="s">
        <v>631</v>
      </c>
      <c r="B266" s="17" t="s">
        <v>173</v>
      </c>
      <c r="C266" s="17" t="s">
        <v>1236</v>
      </c>
      <c r="D266" s="17">
        <v>13.24</v>
      </c>
      <c r="E266" s="11" t="s">
        <v>416</v>
      </c>
      <c r="F266" s="17" t="s">
        <v>436</v>
      </c>
      <c r="G266" s="11" t="s">
        <v>436</v>
      </c>
      <c r="H266" s="17" t="s">
        <v>435</v>
      </c>
      <c r="I266" s="43" t="s">
        <v>1326</v>
      </c>
      <c r="J266" s="14"/>
    </row>
    <row r="267" spans="1:10" x14ac:dyDescent="0.3">
      <c r="A267" s="17" t="s">
        <v>631</v>
      </c>
      <c r="B267" s="17" t="s">
        <v>173</v>
      </c>
      <c r="C267" s="17" t="s">
        <v>177</v>
      </c>
      <c r="D267" s="17">
        <v>21.45</v>
      </c>
      <c r="E267" s="11" t="s">
        <v>97</v>
      </c>
      <c r="F267" s="11" t="s">
        <v>436</v>
      </c>
      <c r="G267" s="11" t="s">
        <v>436</v>
      </c>
      <c r="H267" s="17" t="s">
        <v>435</v>
      </c>
      <c r="I267" s="48" t="s">
        <v>1350</v>
      </c>
      <c r="J267" s="14"/>
    </row>
    <row r="268" spans="1:10" x14ac:dyDescent="0.3">
      <c r="A268" s="17" t="s">
        <v>631</v>
      </c>
      <c r="B268" s="17" t="s">
        <v>173</v>
      </c>
      <c r="C268" s="17" t="s">
        <v>71</v>
      </c>
      <c r="D268" s="17">
        <v>23.2</v>
      </c>
      <c r="E268" s="11" t="s">
        <v>705</v>
      </c>
      <c r="F268" s="17" t="s">
        <v>436</v>
      </c>
      <c r="G268" s="17" t="s">
        <v>698</v>
      </c>
      <c r="H268" s="17" t="s">
        <v>435</v>
      </c>
      <c r="I268" s="43"/>
      <c r="J268" s="14"/>
    </row>
    <row r="269" spans="1:10" x14ac:dyDescent="0.3">
      <c r="A269" s="17" t="s">
        <v>631</v>
      </c>
      <c r="B269" s="17" t="s">
        <v>173</v>
      </c>
      <c r="C269" s="17" t="s">
        <v>105</v>
      </c>
      <c r="D269" s="17">
        <v>7.28</v>
      </c>
      <c r="E269" s="11" t="s">
        <v>706</v>
      </c>
      <c r="F269" s="17" t="s">
        <v>441</v>
      </c>
      <c r="G269" s="11" t="s">
        <v>698</v>
      </c>
      <c r="H269" s="17" t="s">
        <v>435</v>
      </c>
      <c r="I269" s="48"/>
      <c r="J269" s="14"/>
    </row>
    <row r="270" spans="1:10" s="16" customFormat="1" x14ac:dyDescent="0.3">
      <c r="A270" s="17" t="s">
        <v>1448</v>
      </c>
      <c r="B270" s="17" t="s">
        <v>178</v>
      </c>
      <c r="C270" s="17" t="s">
        <v>0</v>
      </c>
      <c r="D270" s="17">
        <v>31.97</v>
      </c>
      <c r="E270" s="11" t="s">
        <v>705</v>
      </c>
      <c r="F270" s="17" t="s">
        <v>441</v>
      </c>
      <c r="G270" s="17" t="s">
        <v>698</v>
      </c>
      <c r="H270" s="17" t="s">
        <v>435</v>
      </c>
      <c r="I270" s="43"/>
    </row>
    <row r="271" spans="1:10" x14ac:dyDescent="0.3">
      <c r="A271" s="17" t="s">
        <v>1448</v>
      </c>
      <c r="B271" s="17" t="s">
        <v>178</v>
      </c>
      <c r="C271" s="17" t="s">
        <v>179</v>
      </c>
      <c r="D271" s="17">
        <v>34.76</v>
      </c>
      <c r="E271" s="11" t="s">
        <v>717</v>
      </c>
      <c r="F271" s="17" t="s">
        <v>441</v>
      </c>
      <c r="G271" s="11" t="s">
        <v>440</v>
      </c>
      <c r="H271" s="17" t="s">
        <v>435</v>
      </c>
      <c r="I271" s="43" t="s">
        <v>710</v>
      </c>
      <c r="J271" s="14"/>
    </row>
    <row r="272" spans="1:10" x14ac:dyDescent="0.3">
      <c r="A272" s="17" t="s">
        <v>1448</v>
      </c>
      <c r="B272" s="17" t="s">
        <v>178</v>
      </c>
      <c r="C272" s="17" t="s">
        <v>819</v>
      </c>
      <c r="D272" s="17">
        <v>31.77</v>
      </c>
      <c r="E272" s="11" t="s">
        <v>705</v>
      </c>
      <c r="F272" s="17" t="s">
        <v>441</v>
      </c>
      <c r="G272" s="17" t="s">
        <v>698</v>
      </c>
      <c r="H272" s="17" t="s">
        <v>435</v>
      </c>
      <c r="I272" s="43"/>
      <c r="J272" s="14"/>
    </row>
    <row r="273" spans="1:10" x14ac:dyDescent="0.3">
      <c r="A273" s="17" t="s">
        <v>1448</v>
      </c>
      <c r="B273" s="17" t="s">
        <v>178</v>
      </c>
      <c r="C273" s="17" t="s">
        <v>818</v>
      </c>
      <c r="D273" s="17">
        <v>5.87</v>
      </c>
      <c r="E273" s="11" t="s">
        <v>706</v>
      </c>
      <c r="F273" s="17" t="s">
        <v>441</v>
      </c>
      <c r="G273" s="11" t="s">
        <v>698</v>
      </c>
      <c r="H273" s="17" t="s">
        <v>435</v>
      </c>
      <c r="I273" s="48"/>
      <c r="J273" s="14"/>
    </row>
    <row r="274" spans="1:10" x14ac:dyDescent="0.3">
      <c r="A274" s="17" t="s">
        <v>1448</v>
      </c>
      <c r="B274" s="17" t="s">
        <v>178</v>
      </c>
      <c r="C274" s="17" t="s">
        <v>817</v>
      </c>
      <c r="D274" s="17">
        <v>10.23</v>
      </c>
      <c r="E274" s="11" t="s">
        <v>706</v>
      </c>
      <c r="F274" s="17" t="s">
        <v>441</v>
      </c>
      <c r="G274" s="11" t="s">
        <v>440</v>
      </c>
      <c r="H274" s="17" t="s">
        <v>435</v>
      </c>
      <c r="I274" s="48"/>
      <c r="J274" s="14"/>
    </row>
    <row r="275" spans="1:10" x14ac:dyDescent="0.3">
      <c r="A275" s="17" t="s">
        <v>1448</v>
      </c>
      <c r="B275" s="17" t="s">
        <v>178</v>
      </c>
      <c r="C275" s="17" t="s">
        <v>816</v>
      </c>
      <c r="D275" s="17">
        <v>9.56</v>
      </c>
      <c r="E275" s="11" t="s">
        <v>416</v>
      </c>
      <c r="F275" s="17" t="s">
        <v>697</v>
      </c>
      <c r="G275" s="17" t="s">
        <v>697</v>
      </c>
      <c r="H275" s="17" t="s">
        <v>435</v>
      </c>
      <c r="I275" s="42"/>
      <c r="J275" s="14"/>
    </row>
    <row r="276" spans="1:10" x14ac:dyDescent="0.3">
      <c r="A276" s="17" t="s">
        <v>1448</v>
      </c>
      <c r="B276" s="17" t="s">
        <v>178</v>
      </c>
      <c r="C276" s="17" t="s">
        <v>0</v>
      </c>
      <c r="D276" s="17">
        <v>79.760000000000005</v>
      </c>
      <c r="E276" s="11" t="s">
        <v>705</v>
      </c>
      <c r="F276" s="17" t="s">
        <v>441</v>
      </c>
      <c r="G276" s="17" t="s">
        <v>698</v>
      </c>
      <c r="H276" s="17" t="s">
        <v>435</v>
      </c>
      <c r="I276" s="43"/>
      <c r="J276" s="14"/>
    </row>
    <row r="277" spans="1:10" x14ac:dyDescent="0.3">
      <c r="A277" s="17" t="s">
        <v>1448</v>
      </c>
      <c r="B277" s="17" t="s">
        <v>178</v>
      </c>
      <c r="C277" s="17" t="s">
        <v>113</v>
      </c>
      <c r="D277" s="17">
        <v>14</v>
      </c>
      <c r="E277" s="11" t="s">
        <v>706</v>
      </c>
      <c r="F277" s="17" t="s">
        <v>441</v>
      </c>
      <c r="G277" s="11" t="s">
        <v>440</v>
      </c>
      <c r="H277" s="17" t="s">
        <v>435</v>
      </c>
      <c r="I277" s="48"/>
      <c r="J277" s="14"/>
    </row>
    <row r="278" spans="1:10" x14ac:dyDescent="0.3">
      <c r="A278" s="17" t="s">
        <v>1448</v>
      </c>
      <c r="B278" s="17" t="s">
        <v>178</v>
      </c>
      <c r="C278" s="17" t="s">
        <v>114</v>
      </c>
      <c r="D278" s="17">
        <v>14</v>
      </c>
      <c r="E278" s="11" t="s">
        <v>706</v>
      </c>
      <c r="F278" s="17" t="s">
        <v>441</v>
      </c>
      <c r="G278" s="11" t="s">
        <v>440</v>
      </c>
      <c r="H278" s="17" t="s">
        <v>435</v>
      </c>
      <c r="I278" s="48"/>
      <c r="J278" s="14"/>
    </row>
    <row r="279" spans="1:10" x14ac:dyDescent="0.3">
      <c r="A279" s="17" t="s">
        <v>1448</v>
      </c>
      <c r="B279" s="17" t="s">
        <v>178</v>
      </c>
      <c r="C279" s="17" t="s">
        <v>815</v>
      </c>
      <c r="D279" s="17">
        <v>8.83</v>
      </c>
      <c r="E279" s="11" t="s">
        <v>416</v>
      </c>
      <c r="F279" s="17" t="s">
        <v>697</v>
      </c>
      <c r="G279" s="17" t="s">
        <v>697</v>
      </c>
      <c r="H279" s="17" t="s">
        <v>435</v>
      </c>
      <c r="I279" s="42"/>
      <c r="J279" s="14"/>
    </row>
    <row r="280" spans="1:10" x14ac:dyDescent="0.3">
      <c r="A280" s="17" t="s">
        <v>1448</v>
      </c>
      <c r="B280" s="17" t="s">
        <v>178</v>
      </c>
      <c r="C280" s="17" t="s">
        <v>118</v>
      </c>
      <c r="D280" s="17">
        <v>16.64</v>
      </c>
      <c r="E280" s="11" t="s">
        <v>706</v>
      </c>
      <c r="F280" s="17" t="s">
        <v>441</v>
      </c>
      <c r="G280" s="11" t="s">
        <v>440</v>
      </c>
      <c r="H280" s="17" t="s">
        <v>435</v>
      </c>
      <c r="I280" s="48"/>
      <c r="J280" s="14"/>
    </row>
    <row r="281" spans="1:10" x14ac:dyDescent="0.3">
      <c r="A281" s="17" t="s">
        <v>1448</v>
      </c>
      <c r="B281" s="17" t="s">
        <v>178</v>
      </c>
      <c r="C281" s="17" t="s">
        <v>117</v>
      </c>
      <c r="D281" s="17">
        <v>16.03</v>
      </c>
      <c r="E281" s="11" t="s">
        <v>706</v>
      </c>
      <c r="F281" s="17" t="s">
        <v>441</v>
      </c>
      <c r="G281" s="11" t="s">
        <v>440</v>
      </c>
      <c r="H281" s="17" t="s">
        <v>435</v>
      </c>
      <c r="I281" s="48"/>
      <c r="J281" s="14"/>
    </row>
    <row r="282" spans="1:10" x14ac:dyDescent="0.3">
      <c r="A282" s="17" t="s">
        <v>1448</v>
      </c>
      <c r="B282" s="17" t="s">
        <v>178</v>
      </c>
      <c r="C282" s="17" t="s">
        <v>116</v>
      </c>
      <c r="D282" s="17">
        <v>11.64</v>
      </c>
      <c r="E282" s="11" t="s">
        <v>706</v>
      </c>
      <c r="F282" s="17" t="s">
        <v>441</v>
      </c>
      <c r="G282" s="11" t="s">
        <v>440</v>
      </c>
      <c r="H282" s="17" t="s">
        <v>435</v>
      </c>
      <c r="I282" s="48"/>
      <c r="J282" s="14"/>
    </row>
    <row r="283" spans="1:10" x14ac:dyDescent="0.3">
      <c r="A283" s="17" t="s">
        <v>1448</v>
      </c>
      <c r="B283" s="17" t="s">
        <v>178</v>
      </c>
      <c r="C283" s="17" t="s">
        <v>115</v>
      </c>
      <c r="D283" s="17">
        <v>13.04</v>
      </c>
      <c r="E283" s="11" t="s">
        <v>706</v>
      </c>
      <c r="F283" s="17" t="s">
        <v>441</v>
      </c>
      <c r="G283" s="11" t="s">
        <v>440</v>
      </c>
      <c r="H283" s="17" t="s">
        <v>435</v>
      </c>
      <c r="I283" s="48"/>
      <c r="J283" s="14"/>
    </row>
    <row r="284" spans="1:10" x14ac:dyDescent="0.3">
      <c r="A284" s="17" t="s">
        <v>1448</v>
      </c>
      <c r="B284" s="17" t="s">
        <v>178</v>
      </c>
      <c r="C284" s="17" t="s">
        <v>119</v>
      </c>
      <c r="D284" s="17">
        <v>26.47</v>
      </c>
      <c r="E284" s="11" t="s">
        <v>706</v>
      </c>
      <c r="F284" s="17" t="s">
        <v>441</v>
      </c>
      <c r="G284" s="11" t="s">
        <v>440</v>
      </c>
      <c r="H284" s="17" t="s">
        <v>435</v>
      </c>
      <c r="I284" s="48"/>
      <c r="J284" s="14"/>
    </row>
    <row r="285" spans="1:10" x14ac:dyDescent="0.3">
      <c r="A285" s="17" t="s">
        <v>1448</v>
      </c>
      <c r="B285" s="17" t="s">
        <v>178</v>
      </c>
      <c r="C285" s="17" t="s">
        <v>479</v>
      </c>
      <c r="D285" s="17">
        <v>23.02</v>
      </c>
      <c r="E285" s="11" t="s">
        <v>706</v>
      </c>
      <c r="F285" s="17" t="s">
        <v>441</v>
      </c>
      <c r="G285" s="11" t="s">
        <v>440</v>
      </c>
      <c r="H285" s="17" t="s">
        <v>435</v>
      </c>
      <c r="I285" s="48"/>
      <c r="J285" s="14"/>
    </row>
    <row r="286" spans="1:10" x14ac:dyDescent="0.3">
      <c r="A286" s="17" t="s">
        <v>1448</v>
      </c>
      <c r="B286" s="17" t="s">
        <v>178</v>
      </c>
      <c r="C286" s="17" t="s">
        <v>814</v>
      </c>
      <c r="D286" s="17">
        <v>10.75</v>
      </c>
      <c r="E286" s="11" t="s">
        <v>706</v>
      </c>
      <c r="F286" s="17" t="s">
        <v>441</v>
      </c>
      <c r="G286" s="11" t="s">
        <v>440</v>
      </c>
      <c r="H286" s="17" t="s">
        <v>435</v>
      </c>
      <c r="I286" s="48"/>
      <c r="J286" s="14"/>
    </row>
    <row r="287" spans="1:10" x14ac:dyDescent="0.3">
      <c r="A287" s="17" t="s">
        <v>1448</v>
      </c>
      <c r="B287" s="17" t="s">
        <v>178</v>
      </c>
      <c r="C287" s="17" t="s">
        <v>813</v>
      </c>
      <c r="D287" s="17">
        <v>13.17</v>
      </c>
      <c r="E287" s="11" t="s">
        <v>706</v>
      </c>
      <c r="F287" s="17" t="s">
        <v>441</v>
      </c>
      <c r="G287" s="11" t="s">
        <v>440</v>
      </c>
      <c r="H287" s="17" t="s">
        <v>435</v>
      </c>
      <c r="I287" s="48"/>
      <c r="J287" s="14"/>
    </row>
    <row r="288" spans="1:10" x14ac:dyDescent="0.3">
      <c r="A288" s="17" t="s">
        <v>1448</v>
      </c>
      <c r="B288" s="17" t="s">
        <v>178</v>
      </c>
      <c r="C288" s="17" t="s">
        <v>812</v>
      </c>
      <c r="D288" s="17">
        <v>22.37</v>
      </c>
      <c r="E288" s="11" t="s">
        <v>706</v>
      </c>
      <c r="F288" s="17" t="s">
        <v>441</v>
      </c>
      <c r="G288" s="11" t="s">
        <v>440</v>
      </c>
      <c r="H288" s="17" t="s">
        <v>435</v>
      </c>
      <c r="I288" s="48"/>
      <c r="J288" s="14"/>
    </row>
    <row r="289" spans="1:10" x14ac:dyDescent="0.3">
      <c r="A289" s="17" t="s">
        <v>1448</v>
      </c>
      <c r="B289" s="17" t="s">
        <v>178</v>
      </c>
      <c r="C289" s="17" t="s">
        <v>811</v>
      </c>
      <c r="D289" s="17">
        <v>12.54</v>
      </c>
      <c r="E289" s="11" t="s">
        <v>706</v>
      </c>
      <c r="F289" s="17" t="s">
        <v>441</v>
      </c>
      <c r="G289" s="11" t="s">
        <v>440</v>
      </c>
      <c r="H289" s="17" t="s">
        <v>435</v>
      </c>
      <c r="I289" s="48"/>
      <c r="J289" s="14"/>
    </row>
    <row r="290" spans="1:10" x14ac:dyDescent="0.3">
      <c r="A290" s="17" t="s">
        <v>1448</v>
      </c>
      <c r="B290" s="17" t="s">
        <v>178</v>
      </c>
      <c r="C290" s="17" t="s">
        <v>810</v>
      </c>
      <c r="D290" s="17">
        <v>10.46</v>
      </c>
      <c r="E290" s="11" t="s">
        <v>706</v>
      </c>
      <c r="F290" s="17" t="s">
        <v>441</v>
      </c>
      <c r="G290" s="11" t="s">
        <v>440</v>
      </c>
      <c r="H290" s="17" t="s">
        <v>435</v>
      </c>
      <c r="I290" s="48"/>
      <c r="J290" s="14"/>
    </row>
    <row r="291" spans="1:10" x14ac:dyDescent="0.3">
      <c r="A291" s="17" t="s">
        <v>1448</v>
      </c>
      <c r="B291" s="17" t="s">
        <v>178</v>
      </c>
      <c r="C291" s="17" t="s">
        <v>809</v>
      </c>
      <c r="D291" s="17">
        <v>20.65</v>
      </c>
      <c r="E291" s="11" t="s">
        <v>706</v>
      </c>
      <c r="F291" s="17" t="s">
        <v>441</v>
      </c>
      <c r="G291" s="11" t="s">
        <v>440</v>
      </c>
      <c r="H291" s="17" t="s">
        <v>435</v>
      </c>
      <c r="I291" s="48"/>
      <c r="J291" s="14"/>
    </row>
    <row r="292" spans="1:10" x14ac:dyDescent="0.3">
      <c r="A292" s="17" t="s">
        <v>1448</v>
      </c>
      <c r="B292" s="17" t="s">
        <v>178</v>
      </c>
      <c r="C292" s="17" t="s">
        <v>808</v>
      </c>
      <c r="D292" s="17">
        <v>20.65</v>
      </c>
      <c r="E292" s="11" t="s">
        <v>706</v>
      </c>
      <c r="F292" s="17" t="s">
        <v>441</v>
      </c>
      <c r="G292" s="11" t="s">
        <v>440</v>
      </c>
      <c r="H292" s="17" t="s">
        <v>435</v>
      </c>
      <c r="I292" s="48"/>
      <c r="J292" s="14"/>
    </row>
    <row r="293" spans="1:10" x14ac:dyDescent="0.3">
      <c r="A293" s="17" t="s">
        <v>1448</v>
      </c>
      <c r="B293" s="17" t="s">
        <v>178</v>
      </c>
      <c r="C293" s="17" t="s">
        <v>807</v>
      </c>
      <c r="D293" s="17">
        <v>44.73</v>
      </c>
      <c r="E293" s="11" t="s">
        <v>706</v>
      </c>
      <c r="F293" s="17" t="s">
        <v>441</v>
      </c>
      <c r="G293" s="11" t="s">
        <v>698</v>
      </c>
      <c r="H293" s="17" t="s">
        <v>435</v>
      </c>
      <c r="I293" s="48"/>
      <c r="J293" s="14"/>
    </row>
    <row r="294" spans="1:10" x14ac:dyDescent="0.3">
      <c r="A294" s="17" t="s">
        <v>1448</v>
      </c>
      <c r="B294" s="17" t="s">
        <v>178</v>
      </c>
      <c r="C294" s="17" t="s">
        <v>806</v>
      </c>
      <c r="D294" s="17">
        <v>4.4400000000000004</v>
      </c>
      <c r="E294" s="11" t="s">
        <v>706</v>
      </c>
      <c r="F294" s="17" t="s">
        <v>441</v>
      </c>
      <c r="G294" s="11" t="s">
        <v>698</v>
      </c>
      <c r="H294" s="17" t="s">
        <v>435</v>
      </c>
      <c r="I294" s="48"/>
      <c r="J294" s="14"/>
    </row>
    <row r="295" spans="1:10" x14ac:dyDescent="0.3">
      <c r="A295" s="17" t="s">
        <v>1448</v>
      </c>
      <c r="B295" s="17" t="s">
        <v>1323</v>
      </c>
      <c r="C295" s="17" t="s">
        <v>0</v>
      </c>
      <c r="D295" s="17">
        <v>53.45</v>
      </c>
      <c r="E295" s="11" t="s">
        <v>705</v>
      </c>
      <c r="F295" s="17" t="s">
        <v>441</v>
      </c>
      <c r="G295" s="17" t="s">
        <v>698</v>
      </c>
      <c r="H295" s="17" t="s">
        <v>435</v>
      </c>
      <c r="I295" s="43"/>
      <c r="J295" s="14"/>
    </row>
    <row r="296" spans="1:10" x14ac:dyDescent="0.3">
      <c r="A296" s="17" t="s">
        <v>1448</v>
      </c>
      <c r="B296" s="17" t="s">
        <v>1323</v>
      </c>
      <c r="C296" s="17" t="s">
        <v>805</v>
      </c>
      <c r="D296" s="17">
        <v>7.42</v>
      </c>
      <c r="E296" s="11" t="s">
        <v>706</v>
      </c>
      <c r="F296" s="17" t="s">
        <v>441</v>
      </c>
      <c r="G296" s="11" t="s">
        <v>440</v>
      </c>
      <c r="H296" s="17" t="s">
        <v>435</v>
      </c>
      <c r="I296" s="48"/>
      <c r="J296" s="14"/>
    </row>
    <row r="297" spans="1:10" x14ac:dyDescent="0.3">
      <c r="A297" s="17" t="s">
        <v>1448</v>
      </c>
      <c r="B297" s="17" t="s">
        <v>1323</v>
      </c>
      <c r="C297" s="17" t="s">
        <v>180</v>
      </c>
      <c r="D297" s="17">
        <f>74.63+35.23</f>
        <v>109.85999999999999</v>
      </c>
      <c r="E297" s="11" t="s">
        <v>706</v>
      </c>
      <c r="F297" s="17" t="s">
        <v>441</v>
      </c>
      <c r="G297" s="11" t="s">
        <v>440</v>
      </c>
      <c r="H297" s="17" t="s">
        <v>435</v>
      </c>
      <c r="I297" s="48"/>
      <c r="J297" s="14"/>
    </row>
    <row r="298" spans="1:10" x14ac:dyDescent="0.3">
      <c r="A298" s="17" t="s">
        <v>1448</v>
      </c>
      <c r="B298" s="17" t="s">
        <v>1323</v>
      </c>
      <c r="C298" s="17" t="s">
        <v>181</v>
      </c>
      <c r="D298" s="17">
        <v>9.7100000000000009</v>
      </c>
      <c r="E298" s="11" t="s">
        <v>706</v>
      </c>
      <c r="F298" s="17" t="s">
        <v>441</v>
      </c>
      <c r="G298" s="11" t="s">
        <v>440</v>
      </c>
      <c r="H298" s="17" t="s">
        <v>435</v>
      </c>
      <c r="I298" s="48"/>
      <c r="J298" s="14"/>
    </row>
    <row r="299" spans="1:10" x14ac:dyDescent="0.3">
      <c r="A299" s="17" t="s">
        <v>1448</v>
      </c>
      <c r="B299" s="17" t="s">
        <v>1323</v>
      </c>
      <c r="C299" s="17" t="s">
        <v>64</v>
      </c>
      <c r="D299" s="17">
        <v>8.2899999999999991</v>
      </c>
      <c r="E299" s="11" t="s">
        <v>706</v>
      </c>
      <c r="F299" s="17" t="s">
        <v>441</v>
      </c>
      <c r="G299" s="11" t="s">
        <v>440</v>
      </c>
      <c r="H299" s="17" t="s">
        <v>435</v>
      </c>
      <c r="I299" s="48"/>
      <c r="J299" s="14"/>
    </row>
    <row r="300" spans="1:10" x14ac:dyDescent="0.3">
      <c r="A300" s="17" t="s">
        <v>1448</v>
      </c>
      <c r="B300" s="17" t="s">
        <v>1323</v>
      </c>
      <c r="C300" s="17" t="s">
        <v>63</v>
      </c>
      <c r="D300" s="17">
        <v>10.07</v>
      </c>
      <c r="E300" s="11" t="s">
        <v>706</v>
      </c>
      <c r="F300" s="17" t="s">
        <v>441</v>
      </c>
      <c r="G300" s="11" t="s">
        <v>440</v>
      </c>
      <c r="H300" s="17" t="s">
        <v>435</v>
      </c>
      <c r="I300" s="48"/>
      <c r="J300" s="14"/>
    </row>
    <row r="301" spans="1:10" x14ac:dyDescent="0.3">
      <c r="A301" s="17" t="s">
        <v>1448</v>
      </c>
      <c r="B301" s="17" t="s">
        <v>1323</v>
      </c>
      <c r="C301" s="17" t="s">
        <v>62</v>
      </c>
      <c r="D301" s="17">
        <v>12.9</v>
      </c>
      <c r="E301" s="11" t="s">
        <v>706</v>
      </c>
      <c r="F301" s="17" t="s">
        <v>441</v>
      </c>
      <c r="G301" s="11" t="s">
        <v>440</v>
      </c>
      <c r="H301" s="17" t="s">
        <v>435</v>
      </c>
      <c r="I301" s="48"/>
      <c r="J301" s="14"/>
    </row>
    <row r="302" spans="1:10" x14ac:dyDescent="0.3">
      <c r="A302" s="17" t="s">
        <v>1448</v>
      </c>
      <c r="B302" s="17" t="s">
        <v>1323</v>
      </c>
      <c r="C302" s="17" t="s">
        <v>110</v>
      </c>
      <c r="D302" s="17">
        <v>13.17</v>
      </c>
      <c r="E302" s="11" t="s">
        <v>706</v>
      </c>
      <c r="F302" s="17" t="s">
        <v>441</v>
      </c>
      <c r="G302" s="11" t="s">
        <v>440</v>
      </c>
      <c r="H302" s="17" t="s">
        <v>435</v>
      </c>
      <c r="I302" s="48"/>
      <c r="J302" s="14"/>
    </row>
    <row r="303" spans="1:10" x14ac:dyDescent="0.3">
      <c r="A303" s="17" t="s">
        <v>1448</v>
      </c>
      <c r="B303" s="17" t="s">
        <v>1323</v>
      </c>
      <c r="C303" s="17" t="s">
        <v>108</v>
      </c>
      <c r="D303" s="17">
        <v>10.63</v>
      </c>
      <c r="E303" s="11" t="s">
        <v>706</v>
      </c>
      <c r="F303" s="17" t="s">
        <v>441</v>
      </c>
      <c r="G303" s="11" t="s">
        <v>440</v>
      </c>
      <c r="H303" s="17" t="s">
        <v>435</v>
      </c>
      <c r="I303" s="48"/>
      <c r="J303" s="14"/>
    </row>
    <row r="304" spans="1:10" x14ac:dyDescent="0.3">
      <c r="A304" s="17" t="s">
        <v>1448</v>
      </c>
      <c r="B304" s="17" t="s">
        <v>1323</v>
      </c>
      <c r="C304" s="17" t="s">
        <v>109</v>
      </c>
      <c r="D304" s="17">
        <v>8.52</v>
      </c>
      <c r="E304" s="11" t="s">
        <v>706</v>
      </c>
      <c r="F304" s="17" t="s">
        <v>441</v>
      </c>
      <c r="G304" s="11" t="s">
        <v>440</v>
      </c>
      <c r="H304" s="17" t="s">
        <v>435</v>
      </c>
      <c r="I304" s="48"/>
      <c r="J304" s="14"/>
    </row>
    <row r="305" spans="1:10" x14ac:dyDescent="0.3">
      <c r="A305" s="17" t="s">
        <v>1448</v>
      </c>
      <c r="B305" s="17" t="s">
        <v>1323</v>
      </c>
      <c r="C305" s="17" t="s">
        <v>764</v>
      </c>
      <c r="D305" s="17">
        <v>10.48</v>
      </c>
      <c r="E305" s="11" t="s">
        <v>706</v>
      </c>
      <c r="F305" s="17" t="s">
        <v>441</v>
      </c>
      <c r="G305" s="11" t="s">
        <v>440</v>
      </c>
      <c r="H305" s="17" t="s">
        <v>435</v>
      </c>
      <c r="I305" s="48"/>
      <c r="J305" s="14"/>
    </row>
    <row r="306" spans="1:10" x14ac:dyDescent="0.3">
      <c r="A306" s="17" t="s">
        <v>1448</v>
      </c>
      <c r="B306" s="17" t="s">
        <v>1323</v>
      </c>
      <c r="C306" s="17" t="s">
        <v>759</v>
      </c>
      <c r="D306" s="17">
        <v>16.920000000000002</v>
      </c>
      <c r="E306" s="11" t="s">
        <v>706</v>
      </c>
      <c r="F306" s="17" t="s">
        <v>441</v>
      </c>
      <c r="G306" s="11" t="s">
        <v>440</v>
      </c>
      <c r="H306" s="17" t="s">
        <v>435</v>
      </c>
      <c r="I306" s="48"/>
      <c r="J306" s="14"/>
    </row>
    <row r="307" spans="1:10" x14ac:dyDescent="0.3">
      <c r="A307" s="17" t="s">
        <v>1448</v>
      </c>
      <c r="B307" s="17" t="s">
        <v>1323</v>
      </c>
      <c r="C307" s="17" t="s">
        <v>804</v>
      </c>
      <c r="D307" s="17">
        <v>12.89</v>
      </c>
      <c r="E307" s="11" t="s">
        <v>706</v>
      </c>
      <c r="F307" s="17" t="s">
        <v>441</v>
      </c>
      <c r="G307" s="11" t="s">
        <v>440</v>
      </c>
      <c r="H307" s="17" t="s">
        <v>435</v>
      </c>
      <c r="I307" s="48"/>
      <c r="J307" s="14"/>
    </row>
    <row r="308" spans="1:10" x14ac:dyDescent="0.3">
      <c r="A308" s="17" t="s">
        <v>1448</v>
      </c>
      <c r="B308" s="17" t="s">
        <v>1323</v>
      </c>
      <c r="C308" s="17" t="s">
        <v>803</v>
      </c>
      <c r="D308" s="17">
        <f>2.1+4.1</f>
        <v>6.1999999999999993</v>
      </c>
      <c r="E308" s="11" t="s">
        <v>706</v>
      </c>
      <c r="F308" s="17" t="s">
        <v>441</v>
      </c>
      <c r="G308" s="11" t="s">
        <v>698</v>
      </c>
      <c r="H308" s="17" t="s">
        <v>435</v>
      </c>
      <c r="I308" s="48"/>
      <c r="J308" s="14"/>
    </row>
    <row r="309" spans="1:10" x14ac:dyDescent="0.3">
      <c r="A309" s="11" t="s">
        <v>1448</v>
      </c>
      <c r="B309" s="11" t="s">
        <v>1323</v>
      </c>
      <c r="C309" s="11" t="s">
        <v>17</v>
      </c>
      <c r="D309" s="11">
        <v>5.62</v>
      </c>
      <c r="E309" s="11" t="s">
        <v>706</v>
      </c>
      <c r="F309" s="11" t="s">
        <v>441</v>
      </c>
      <c r="G309" s="11" t="s">
        <v>440</v>
      </c>
      <c r="H309" s="11" t="s">
        <v>435</v>
      </c>
      <c r="I309" s="47"/>
      <c r="J309" s="14"/>
    </row>
    <row r="310" spans="1:10" x14ac:dyDescent="0.3">
      <c r="A310" s="17" t="s">
        <v>1448</v>
      </c>
      <c r="B310" s="17" t="s">
        <v>1323</v>
      </c>
      <c r="C310" s="17" t="s">
        <v>60</v>
      </c>
      <c r="D310" s="17">
        <v>6.22</v>
      </c>
      <c r="E310" s="11" t="s">
        <v>706</v>
      </c>
      <c r="F310" s="17" t="s">
        <v>441</v>
      </c>
      <c r="G310" s="11" t="s">
        <v>698</v>
      </c>
      <c r="H310" s="17" t="s">
        <v>435</v>
      </c>
      <c r="I310" s="48"/>
      <c r="J310" s="14"/>
    </row>
    <row r="311" spans="1:10" x14ac:dyDescent="0.3">
      <c r="A311" s="17" t="s">
        <v>1448</v>
      </c>
      <c r="B311" s="17" t="s">
        <v>1323</v>
      </c>
      <c r="C311" s="17" t="s">
        <v>802</v>
      </c>
      <c r="D311" s="17">
        <v>20.5</v>
      </c>
      <c r="E311" s="11" t="s">
        <v>706</v>
      </c>
      <c r="F311" s="17" t="s">
        <v>441</v>
      </c>
      <c r="G311" s="11" t="s">
        <v>440</v>
      </c>
      <c r="H311" s="17" t="s">
        <v>435</v>
      </c>
      <c r="I311" s="48"/>
      <c r="J311" s="14"/>
    </row>
    <row r="312" spans="1:10" x14ac:dyDescent="0.3">
      <c r="A312" s="17" t="s">
        <v>1448</v>
      </c>
      <c r="B312" s="17" t="s">
        <v>1323</v>
      </c>
      <c r="C312" s="17" t="s">
        <v>801</v>
      </c>
      <c r="D312" s="17">
        <v>8.7899999999999991</v>
      </c>
      <c r="E312" s="11" t="s">
        <v>706</v>
      </c>
      <c r="F312" s="17" t="s">
        <v>441</v>
      </c>
      <c r="G312" s="11" t="s">
        <v>440</v>
      </c>
      <c r="H312" s="17" t="s">
        <v>435</v>
      </c>
      <c r="I312" s="48"/>
      <c r="J312" s="14"/>
    </row>
    <row r="313" spans="1:10" x14ac:dyDescent="0.3">
      <c r="A313" s="17" t="s">
        <v>1012</v>
      </c>
      <c r="B313" s="17" t="s">
        <v>800</v>
      </c>
      <c r="C313" s="17" t="s">
        <v>799</v>
      </c>
      <c r="D313" s="17">
        <v>20.18</v>
      </c>
      <c r="E313" s="11" t="s">
        <v>706</v>
      </c>
      <c r="F313" s="17" t="s">
        <v>441</v>
      </c>
      <c r="G313" s="11" t="s">
        <v>440</v>
      </c>
      <c r="H313" s="17" t="s">
        <v>435</v>
      </c>
      <c r="J313" s="14"/>
    </row>
    <row r="314" spans="1:10" x14ac:dyDescent="0.3">
      <c r="A314" s="17" t="s">
        <v>1440</v>
      </c>
      <c r="B314" s="17" t="s">
        <v>1158</v>
      </c>
      <c r="C314" s="17" t="s">
        <v>1231</v>
      </c>
      <c r="D314" s="17">
        <v>7.86</v>
      </c>
      <c r="E314" s="11" t="s">
        <v>706</v>
      </c>
      <c r="F314" s="17" t="s">
        <v>441</v>
      </c>
      <c r="G314" s="11" t="s">
        <v>440</v>
      </c>
      <c r="H314" s="17" t="s">
        <v>437</v>
      </c>
      <c r="I314" s="48"/>
      <c r="J314" s="14"/>
    </row>
    <row r="315" spans="1:10" x14ac:dyDescent="0.3">
      <c r="A315" s="17" t="s">
        <v>1440</v>
      </c>
      <c r="B315" s="17" t="s">
        <v>1158</v>
      </c>
      <c r="C315" s="17" t="s">
        <v>1234</v>
      </c>
      <c r="D315" s="17">
        <v>13.8</v>
      </c>
      <c r="E315" s="11" t="s">
        <v>728</v>
      </c>
      <c r="F315" s="17" t="s">
        <v>436</v>
      </c>
      <c r="G315" s="11" t="s">
        <v>436</v>
      </c>
      <c r="H315" s="17" t="s">
        <v>437</v>
      </c>
      <c r="I315" s="60" t="s">
        <v>1235</v>
      </c>
      <c r="J315" s="14"/>
    </row>
    <row r="316" spans="1:10" x14ac:dyDescent="0.3">
      <c r="A316" s="17" t="s">
        <v>1440</v>
      </c>
      <c r="B316" s="17" t="s">
        <v>1158</v>
      </c>
      <c r="C316" s="11" t="s">
        <v>1224</v>
      </c>
      <c r="D316" s="17">
        <v>8.76</v>
      </c>
      <c r="E316" s="11" t="s">
        <v>795</v>
      </c>
      <c r="F316" s="17" t="s">
        <v>436</v>
      </c>
      <c r="G316" s="11" t="s">
        <v>698</v>
      </c>
      <c r="H316" s="17" t="s">
        <v>437</v>
      </c>
      <c r="I316" s="48"/>
      <c r="J316" s="14"/>
    </row>
    <row r="317" spans="1:10" x14ac:dyDescent="0.3">
      <c r="A317" s="17" t="s">
        <v>1440</v>
      </c>
      <c r="B317" s="17" t="s">
        <v>1158</v>
      </c>
      <c r="C317" s="17" t="s">
        <v>60</v>
      </c>
      <c r="D317" s="17">
        <v>2.25</v>
      </c>
      <c r="E317" s="11" t="s">
        <v>706</v>
      </c>
      <c r="F317" s="17" t="s">
        <v>441</v>
      </c>
      <c r="G317" s="11" t="s">
        <v>698</v>
      </c>
      <c r="H317" s="17" t="s">
        <v>437</v>
      </c>
      <c r="I317" s="42"/>
      <c r="J317" s="14"/>
    </row>
    <row r="318" spans="1:10" x14ac:dyDescent="0.3">
      <c r="A318" s="17" t="s">
        <v>1440</v>
      </c>
      <c r="B318" s="17" t="s">
        <v>1158</v>
      </c>
      <c r="C318" s="17" t="s">
        <v>448</v>
      </c>
      <c r="D318" s="17">
        <v>5.23</v>
      </c>
      <c r="E318" s="11" t="s">
        <v>706</v>
      </c>
      <c r="F318" s="17" t="s">
        <v>441</v>
      </c>
      <c r="G318" s="11" t="s">
        <v>440</v>
      </c>
      <c r="H318" s="17" t="s">
        <v>437</v>
      </c>
      <c r="I318" s="42"/>
      <c r="J318" s="14"/>
    </row>
    <row r="319" spans="1:10" x14ac:dyDescent="0.3">
      <c r="A319" s="17" t="s">
        <v>1440</v>
      </c>
      <c r="B319" s="17" t="s">
        <v>1158</v>
      </c>
      <c r="C319" s="17" t="s">
        <v>798</v>
      </c>
      <c r="D319" s="17">
        <v>11.5</v>
      </c>
      <c r="E319" s="11" t="s">
        <v>706</v>
      </c>
      <c r="F319" s="17" t="s">
        <v>441</v>
      </c>
      <c r="G319" s="11" t="s">
        <v>440</v>
      </c>
      <c r="H319" s="17" t="s">
        <v>437</v>
      </c>
      <c r="I319" s="42"/>
      <c r="J319" s="14"/>
    </row>
    <row r="320" spans="1:10" x14ac:dyDescent="0.3">
      <c r="A320" s="17" t="s">
        <v>1440</v>
      </c>
      <c r="B320" s="17" t="s">
        <v>1158</v>
      </c>
      <c r="C320" s="17" t="s">
        <v>1396</v>
      </c>
      <c r="D320" s="26">
        <v>501.47</v>
      </c>
      <c r="E320" s="11" t="s">
        <v>699</v>
      </c>
      <c r="F320" s="11" t="s">
        <v>439</v>
      </c>
      <c r="G320" s="11" t="s">
        <v>439</v>
      </c>
      <c r="H320" s="17" t="s">
        <v>437</v>
      </c>
      <c r="I320" s="48" t="s">
        <v>1477</v>
      </c>
      <c r="J320" s="14"/>
    </row>
    <row r="321" spans="1:10" x14ac:dyDescent="0.3">
      <c r="A321" s="17" t="s">
        <v>1440</v>
      </c>
      <c r="B321" s="17" t="s">
        <v>1158</v>
      </c>
      <c r="C321" s="11" t="s">
        <v>1220</v>
      </c>
      <c r="D321" s="26">
        <v>4.5</v>
      </c>
      <c r="E321" s="11" t="s">
        <v>795</v>
      </c>
      <c r="F321" s="17" t="s">
        <v>436</v>
      </c>
      <c r="G321" s="11" t="s">
        <v>698</v>
      </c>
      <c r="H321" s="17" t="s">
        <v>437</v>
      </c>
      <c r="I321" s="48"/>
      <c r="J321" s="14"/>
    </row>
    <row r="322" spans="1:10" x14ac:dyDescent="0.3">
      <c r="A322" s="17" t="s">
        <v>1440</v>
      </c>
      <c r="B322" s="17" t="s">
        <v>1158</v>
      </c>
      <c r="C322" s="11" t="s">
        <v>1221</v>
      </c>
      <c r="D322" s="25">
        <v>8.9700000000000006</v>
      </c>
      <c r="E322" s="11" t="s">
        <v>795</v>
      </c>
      <c r="F322" s="11" t="s">
        <v>436</v>
      </c>
      <c r="G322" s="11" t="s">
        <v>698</v>
      </c>
      <c r="H322" s="17" t="s">
        <v>437</v>
      </c>
      <c r="I322" s="48"/>
      <c r="J322" s="14"/>
    </row>
    <row r="323" spans="1:10" x14ac:dyDescent="0.3">
      <c r="A323" s="17" t="s">
        <v>1440</v>
      </c>
      <c r="B323" s="17" t="s">
        <v>1158</v>
      </c>
      <c r="C323" s="17" t="s">
        <v>1242</v>
      </c>
      <c r="D323" s="26">
        <v>68.8</v>
      </c>
      <c r="E323" s="11" t="s">
        <v>1243</v>
      </c>
      <c r="F323" s="11" t="s">
        <v>436</v>
      </c>
      <c r="G323" s="11" t="s">
        <v>723</v>
      </c>
      <c r="H323" s="17" t="s">
        <v>437</v>
      </c>
      <c r="I323" s="44" t="s">
        <v>1322</v>
      </c>
      <c r="J323" s="14"/>
    </row>
    <row r="324" spans="1:10" x14ac:dyDescent="0.3">
      <c r="A324" s="17" t="s">
        <v>1440</v>
      </c>
      <c r="B324" s="17" t="s">
        <v>1158</v>
      </c>
      <c r="C324" s="17" t="s">
        <v>1310</v>
      </c>
      <c r="D324" s="26">
        <v>9.4</v>
      </c>
      <c r="E324" s="11" t="s">
        <v>728</v>
      </c>
      <c r="F324" s="17" t="s">
        <v>436</v>
      </c>
      <c r="G324" s="17" t="s">
        <v>1222</v>
      </c>
      <c r="H324" s="17" t="s">
        <v>437</v>
      </c>
      <c r="I324" s="69" t="s">
        <v>1311</v>
      </c>
      <c r="J324" s="14"/>
    </row>
    <row r="325" spans="1:10" x14ac:dyDescent="0.3">
      <c r="A325" s="17" t="s">
        <v>1440</v>
      </c>
      <c r="B325" s="17" t="s">
        <v>1158</v>
      </c>
      <c r="C325" s="17" t="s">
        <v>1312</v>
      </c>
      <c r="D325" s="26">
        <f>22.56+30.16</f>
        <v>52.72</v>
      </c>
      <c r="E325" s="11" t="s">
        <v>699</v>
      </c>
      <c r="F325" s="11" t="s">
        <v>439</v>
      </c>
      <c r="G325" s="11" t="s">
        <v>698</v>
      </c>
      <c r="H325" s="17" t="s">
        <v>437</v>
      </c>
      <c r="I325" s="60" t="s">
        <v>1313</v>
      </c>
      <c r="J325" s="14"/>
    </row>
    <row r="326" spans="1:10" s="8" customFormat="1" x14ac:dyDescent="0.3">
      <c r="A326" s="17" t="s">
        <v>1440</v>
      </c>
      <c r="B326" s="17" t="s">
        <v>1158</v>
      </c>
      <c r="C326" s="11" t="s">
        <v>1316</v>
      </c>
      <c r="D326" s="26">
        <f>68.92+41.08+43.83+55.66+85.57+37.32+26.34+28.22+57.69+21.14</f>
        <v>465.76999999999992</v>
      </c>
      <c r="E326" s="11" t="s">
        <v>699</v>
      </c>
      <c r="F326" s="11" t="s">
        <v>438</v>
      </c>
      <c r="G326" s="11" t="s">
        <v>698</v>
      </c>
      <c r="H326" s="11" t="s">
        <v>437</v>
      </c>
      <c r="I326" s="47"/>
    </row>
    <row r="327" spans="1:10" s="8" customFormat="1" x14ac:dyDescent="0.3">
      <c r="A327" s="17" t="s">
        <v>1440</v>
      </c>
      <c r="B327" s="17" t="s">
        <v>1158</v>
      </c>
      <c r="C327" s="27" t="s">
        <v>797</v>
      </c>
      <c r="D327" s="26">
        <f>68.69+61.11+48.21+45.89</f>
        <v>223.90000000000003</v>
      </c>
      <c r="E327" s="11" t="s">
        <v>699</v>
      </c>
      <c r="F327" s="11" t="s">
        <v>438</v>
      </c>
      <c r="G327" s="11" t="s">
        <v>438</v>
      </c>
      <c r="H327" s="11" t="s">
        <v>437</v>
      </c>
      <c r="I327" s="47" t="s">
        <v>1395</v>
      </c>
    </row>
    <row r="328" spans="1:10" s="8" customFormat="1" x14ac:dyDescent="0.3">
      <c r="A328" s="11" t="s">
        <v>1440</v>
      </c>
      <c r="B328" s="11" t="s">
        <v>1158</v>
      </c>
      <c r="C328" s="11" t="s">
        <v>796</v>
      </c>
      <c r="D328" s="25">
        <v>20.83</v>
      </c>
      <c r="E328" s="11" t="s">
        <v>699</v>
      </c>
      <c r="F328" s="11" t="s">
        <v>438</v>
      </c>
      <c r="G328" s="11" t="s">
        <v>698</v>
      </c>
      <c r="H328" s="11" t="s">
        <v>437</v>
      </c>
      <c r="I328" s="47"/>
    </row>
    <row r="329" spans="1:10" s="8" customFormat="1" x14ac:dyDescent="0.3">
      <c r="A329" s="11" t="s">
        <v>1440</v>
      </c>
      <c r="B329" s="11" t="s">
        <v>1158</v>
      </c>
      <c r="C329" s="11" t="s">
        <v>1159</v>
      </c>
      <c r="D329" s="25">
        <v>7.7</v>
      </c>
      <c r="E329" s="11" t="s">
        <v>708</v>
      </c>
      <c r="F329" s="11" t="s">
        <v>436</v>
      </c>
      <c r="G329" s="11" t="s">
        <v>698</v>
      </c>
      <c r="H329" s="11" t="s">
        <v>437</v>
      </c>
      <c r="I329" s="47"/>
    </row>
    <row r="330" spans="1:10" s="8" customFormat="1" x14ac:dyDescent="0.3">
      <c r="A330" s="17" t="s">
        <v>1440</v>
      </c>
      <c r="B330" s="17" t="s">
        <v>1158</v>
      </c>
      <c r="C330" s="11" t="s">
        <v>1315</v>
      </c>
      <c r="D330" s="25">
        <v>2.14</v>
      </c>
      <c r="E330" s="11" t="s">
        <v>708</v>
      </c>
      <c r="F330" s="11" t="s">
        <v>436</v>
      </c>
      <c r="G330" s="11" t="s">
        <v>698</v>
      </c>
      <c r="H330" s="11" t="s">
        <v>437</v>
      </c>
      <c r="I330" s="47"/>
    </row>
    <row r="331" spans="1:10" x14ac:dyDescent="0.3">
      <c r="A331" s="17" t="s">
        <v>1448</v>
      </c>
      <c r="B331" s="17" t="s">
        <v>1219</v>
      </c>
      <c r="C331" s="17" t="s">
        <v>794</v>
      </c>
      <c r="D331" s="17">
        <v>11.19</v>
      </c>
      <c r="E331" s="11" t="s">
        <v>706</v>
      </c>
      <c r="F331" s="17" t="s">
        <v>441</v>
      </c>
      <c r="G331" s="11" t="s">
        <v>440</v>
      </c>
      <c r="H331" s="17" t="s">
        <v>435</v>
      </c>
      <c r="I331" s="48"/>
      <c r="J331" s="14"/>
    </row>
    <row r="332" spans="1:10" x14ac:dyDescent="0.3">
      <c r="A332" s="17" t="s">
        <v>1448</v>
      </c>
      <c r="B332" s="17" t="s">
        <v>1219</v>
      </c>
      <c r="C332" s="17" t="s">
        <v>794</v>
      </c>
      <c r="D332" s="17">
        <v>12.63</v>
      </c>
      <c r="E332" s="11" t="s">
        <v>706</v>
      </c>
      <c r="F332" s="17" t="s">
        <v>441</v>
      </c>
      <c r="G332" s="11" t="s">
        <v>440</v>
      </c>
      <c r="H332" s="17" t="s">
        <v>435</v>
      </c>
      <c r="I332" s="48"/>
      <c r="J332" s="14"/>
    </row>
    <row r="333" spans="1:10" x14ac:dyDescent="0.3">
      <c r="A333" s="17" t="s">
        <v>1440</v>
      </c>
      <c r="B333" s="17" t="s">
        <v>1158</v>
      </c>
      <c r="C333" s="17" t="s">
        <v>1223</v>
      </c>
      <c r="D333" s="17">
        <v>18</v>
      </c>
      <c r="E333" s="11" t="s">
        <v>415</v>
      </c>
      <c r="F333" s="17" t="s">
        <v>439</v>
      </c>
      <c r="G333" s="17" t="s">
        <v>439</v>
      </c>
      <c r="H333" s="17" t="s">
        <v>437</v>
      </c>
      <c r="I333" s="48" t="s">
        <v>1328</v>
      </c>
      <c r="J333" s="14"/>
    </row>
    <row r="334" spans="1:10" x14ac:dyDescent="0.3">
      <c r="A334" s="17" t="s">
        <v>1448</v>
      </c>
      <c r="B334" s="17" t="s">
        <v>182</v>
      </c>
      <c r="C334" s="17" t="s">
        <v>1226</v>
      </c>
      <c r="D334" s="17">
        <v>46.58</v>
      </c>
      <c r="E334" s="11" t="s">
        <v>705</v>
      </c>
      <c r="F334" s="17" t="s">
        <v>441</v>
      </c>
      <c r="G334" s="17" t="s">
        <v>698</v>
      </c>
      <c r="H334" s="17" t="s">
        <v>435</v>
      </c>
      <c r="I334" s="43"/>
      <c r="J334" s="14"/>
    </row>
    <row r="335" spans="1:10" x14ac:dyDescent="0.3">
      <c r="A335" s="17" t="s">
        <v>1448</v>
      </c>
      <c r="B335" s="17" t="s">
        <v>182</v>
      </c>
      <c r="C335" s="17" t="s">
        <v>1227</v>
      </c>
      <c r="D335" s="17">
        <v>29.86</v>
      </c>
      <c r="E335" s="11" t="s">
        <v>706</v>
      </c>
      <c r="F335" s="17" t="s">
        <v>438</v>
      </c>
      <c r="G335" s="17" t="s">
        <v>438</v>
      </c>
      <c r="H335" s="17" t="s">
        <v>435</v>
      </c>
      <c r="I335" s="43" t="s">
        <v>1307</v>
      </c>
      <c r="J335" s="14"/>
    </row>
    <row r="336" spans="1:10" x14ac:dyDescent="0.3">
      <c r="A336" s="17" t="s">
        <v>1448</v>
      </c>
      <c r="B336" s="17" t="s">
        <v>182</v>
      </c>
      <c r="C336" s="17" t="s">
        <v>1228</v>
      </c>
      <c r="D336" s="17">
        <v>13.03</v>
      </c>
      <c r="E336" s="11" t="s">
        <v>717</v>
      </c>
      <c r="F336" s="11" t="s">
        <v>438</v>
      </c>
      <c r="G336" s="11" t="s">
        <v>438</v>
      </c>
      <c r="H336" s="17" t="s">
        <v>435</v>
      </c>
      <c r="I336" s="43" t="s">
        <v>1324</v>
      </c>
      <c r="J336" s="14"/>
    </row>
    <row r="337" spans="1:10" x14ac:dyDescent="0.3">
      <c r="A337" s="17" t="s">
        <v>1448</v>
      </c>
      <c r="B337" s="17" t="s">
        <v>171</v>
      </c>
      <c r="C337" s="17" t="s">
        <v>21</v>
      </c>
      <c r="D337" s="17">
        <v>17.989999999999998</v>
      </c>
      <c r="E337" s="11" t="s">
        <v>706</v>
      </c>
      <c r="F337" s="17" t="s">
        <v>441</v>
      </c>
      <c r="G337" s="11" t="s">
        <v>440</v>
      </c>
      <c r="H337" s="17" t="s">
        <v>435</v>
      </c>
      <c r="I337" s="48"/>
      <c r="J337" s="14"/>
    </row>
    <row r="338" spans="1:10" x14ac:dyDescent="0.3">
      <c r="A338" s="17" t="s">
        <v>1448</v>
      </c>
      <c r="B338" s="17" t="s">
        <v>183</v>
      </c>
      <c r="C338" s="17" t="s">
        <v>183</v>
      </c>
      <c r="D338" s="17">
        <v>32.29</v>
      </c>
      <c r="E338" s="11" t="s">
        <v>706</v>
      </c>
      <c r="F338" s="17" t="s">
        <v>441</v>
      </c>
      <c r="G338" s="11" t="s">
        <v>440</v>
      </c>
      <c r="H338" s="17" t="s">
        <v>435</v>
      </c>
      <c r="I338" s="48"/>
      <c r="J338" s="14"/>
    </row>
    <row r="339" spans="1:10" x14ac:dyDescent="0.3">
      <c r="A339" s="17" t="s">
        <v>1448</v>
      </c>
      <c r="B339" s="17" t="s">
        <v>183</v>
      </c>
      <c r="C339" s="17" t="s">
        <v>793</v>
      </c>
      <c r="D339" s="17">
        <v>9.1</v>
      </c>
      <c r="E339" s="11" t="s">
        <v>706</v>
      </c>
      <c r="F339" s="17" t="s">
        <v>441</v>
      </c>
      <c r="G339" s="11" t="s">
        <v>440</v>
      </c>
      <c r="H339" s="17" t="s">
        <v>435</v>
      </c>
      <c r="I339" s="48"/>
      <c r="J339" s="14"/>
    </row>
    <row r="340" spans="1:10" x14ac:dyDescent="0.3">
      <c r="A340" s="17" t="s">
        <v>1441</v>
      </c>
      <c r="B340" s="17" t="s">
        <v>792</v>
      </c>
      <c r="C340" s="17" t="s">
        <v>184</v>
      </c>
      <c r="D340" s="17">
        <v>25.75</v>
      </c>
      <c r="E340" s="11" t="s">
        <v>706</v>
      </c>
      <c r="F340" s="17" t="s">
        <v>441</v>
      </c>
      <c r="G340" s="11" t="s">
        <v>440</v>
      </c>
      <c r="H340" s="17" t="s">
        <v>435</v>
      </c>
      <c r="I340" s="48"/>
      <c r="J340" s="14"/>
    </row>
    <row r="341" spans="1:10" x14ac:dyDescent="0.3">
      <c r="A341" s="17" t="s">
        <v>1448</v>
      </c>
      <c r="B341" s="17" t="s">
        <v>768</v>
      </c>
      <c r="C341" s="17" t="s">
        <v>791</v>
      </c>
      <c r="D341" s="17">
        <v>8.9499999999999993</v>
      </c>
      <c r="E341" s="11" t="s">
        <v>416</v>
      </c>
      <c r="F341" s="17" t="s">
        <v>697</v>
      </c>
      <c r="G341" s="17" t="s">
        <v>697</v>
      </c>
      <c r="H341" s="17" t="s">
        <v>435</v>
      </c>
      <c r="I341" s="48"/>
      <c r="J341" s="14"/>
    </row>
    <row r="342" spans="1:10" x14ac:dyDescent="0.3">
      <c r="A342" s="17" t="s">
        <v>1448</v>
      </c>
      <c r="B342" s="17" t="s">
        <v>768</v>
      </c>
      <c r="C342" s="17" t="s">
        <v>0</v>
      </c>
      <c r="D342" s="17">
        <v>52.31</v>
      </c>
      <c r="E342" s="11" t="s">
        <v>705</v>
      </c>
      <c r="F342" s="17" t="s">
        <v>441</v>
      </c>
      <c r="G342" s="17" t="s">
        <v>698</v>
      </c>
      <c r="H342" s="17" t="s">
        <v>435</v>
      </c>
      <c r="I342" s="43"/>
      <c r="J342" s="14"/>
    </row>
    <row r="343" spans="1:10" x14ac:dyDescent="0.3">
      <c r="A343" s="17" t="s">
        <v>1448</v>
      </c>
      <c r="B343" s="17" t="s">
        <v>768</v>
      </c>
      <c r="C343" s="17" t="s">
        <v>452</v>
      </c>
      <c r="D343" s="17">
        <v>10.48</v>
      </c>
      <c r="E343" s="11" t="s">
        <v>706</v>
      </c>
      <c r="F343" s="17" t="s">
        <v>441</v>
      </c>
      <c r="G343" s="11" t="s">
        <v>440</v>
      </c>
      <c r="H343" s="17" t="s">
        <v>435</v>
      </c>
      <c r="I343" s="48"/>
      <c r="J343" s="14"/>
    </row>
    <row r="344" spans="1:10" x14ac:dyDescent="0.3">
      <c r="A344" s="17" t="s">
        <v>1448</v>
      </c>
      <c r="B344" s="17" t="s">
        <v>768</v>
      </c>
      <c r="C344" s="17" t="s">
        <v>790</v>
      </c>
      <c r="D344" s="17">
        <v>4.76</v>
      </c>
      <c r="E344" s="11" t="s">
        <v>728</v>
      </c>
      <c r="F344" s="11" t="s">
        <v>441</v>
      </c>
      <c r="G344" s="11" t="s">
        <v>440</v>
      </c>
      <c r="H344" s="17" t="s">
        <v>435</v>
      </c>
      <c r="I344" s="48" t="s">
        <v>710</v>
      </c>
      <c r="J344" s="14"/>
    </row>
    <row r="345" spans="1:10" x14ac:dyDescent="0.3">
      <c r="A345" s="17" t="s">
        <v>1448</v>
      </c>
      <c r="B345" s="17" t="s">
        <v>768</v>
      </c>
      <c r="C345" s="17" t="s">
        <v>789</v>
      </c>
      <c r="D345" s="17">
        <v>19.78</v>
      </c>
      <c r="E345" s="11" t="s">
        <v>706</v>
      </c>
      <c r="F345" s="17" t="s">
        <v>441</v>
      </c>
      <c r="G345" s="11" t="s">
        <v>440</v>
      </c>
      <c r="H345" s="17" t="s">
        <v>435</v>
      </c>
      <c r="I345" s="48"/>
      <c r="J345" s="14"/>
    </row>
    <row r="346" spans="1:10" x14ac:dyDescent="0.3">
      <c r="A346" s="17" t="s">
        <v>1448</v>
      </c>
      <c r="B346" s="17" t="s">
        <v>768</v>
      </c>
      <c r="C346" s="17" t="s">
        <v>788</v>
      </c>
      <c r="D346" s="17">
        <v>16.690000000000001</v>
      </c>
      <c r="E346" s="11" t="s">
        <v>706</v>
      </c>
      <c r="F346" s="17" t="s">
        <v>441</v>
      </c>
      <c r="G346" s="11" t="s">
        <v>440</v>
      </c>
      <c r="H346" s="17" t="s">
        <v>435</v>
      </c>
      <c r="I346" s="48"/>
      <c r="J346" s="14"/>
    </row>
    <row r="347" spans="1:10" x14ac:dyDescent="0.3">
      <c r="A347" s="17" t="s">
        <v>1448</v>
      </c>
      <c r="B347" s="17" t="s">
        <v>768</v>
      </c>
      <c r="C347" s="17" t="s">
        <v>787</v>
      </c>
      <c r="D347" s="17">
        <v>16.43</v>
      </c>
      <c r="E347" s="11" t="s">
        <v>706</v>
      </c>
      <c r="F347" s="17" t="s">
        <v>441</v>
      </c>
      <c r="G347" s="11" t="s">
        <v>440</v>
      </c>
      <c r="H347" s="17" t="s">
        <v>435</v>
      </c>
      <c r="I347" s="48"/>
      <c r="J347" s="14"/>
    </row>
    <row r="348" spans="1:10" x14ac:dyDescent="0.3">
      <c r="A348" s="17" t="s">
        <v>1448</v>
      </c>
      <c r="B348" s="17" t="s">
        <v>768</v>
      </c>
      <c r="C348" s="17" t="s">
        <v>786</v>
      </c>
      <c r="D348" s="17">
        <v>60.58</v>
      </c>
      <c r="E348" s="11" t="s">
        <v>706</v>
      </c>
      <c r="F348" s="17" t="s">
        <v>441</v>
      </c>
      <c r="G348" s="11" t="s">
        <v>440</v>
      </c>
      <c r="H348" s="17" t="s">
        <v>435</v>
      </c>
      <c r="I348" s="48"/>
      <c r="J348" s="14"/>
    </row>
    <row r="349" spans="1:10" x14ac:dyDescent="0.3">
      <c r="A349" s="17" t="s">
        <v>1448</v>
      </c>
      <c r="B349" s="17" t="s">
        <v>768</v>
      </c>
      <c r="C349" s="17" t="s">
        <v>689</v>
      </c>
      <c r="D349" s="17">
        <v>7.14</v>
      </c>
      <c r="E349" s="11" t="s">
        <v>706</v>
      </c>
      <c r="F349" s="17" t="s">
        <v>441</v>
      </c>
      <c r="G349" s="11" t="s">
        <v>698</v>
      </c>
      <c r="H349" s="17" t="s">
        <v>435</v>
      </c>
      <c r="I349" s="48"/>
      <c r="J349" s="14"/>
    </row>
    <row r="350" spans="1:10" x14ac:dyDescent="0.3">
      <c r="A350" s="17" t="s">
        <v>1448</v>
      </c>
      <c r="B350" s="17" t="s">
        <v>768</v>
      </c>
      <c r="C350" s="17" t="s">
        <v>785</v>
      </c>
      <c r="D350" s="17">
        <v>12.11</v>
      </c>
      <c r="E350" s="11" t="s">
        <v>706</v>
      </c>
      <c r="F350" s="17" t="s">
        <v>441</v>
      </c>
      <c r="G350" s="11" t="s">
        <v>698</v>
      </c>
      <c r="H350" s="17" t="s">
        <v>435</v>
      </c>
      <c r="I350" s="48"/>
      <c r="J350" s="14"/>
    </row>
    <row r="351" spans="1:10" x14ac:dyDescent="0.3">
      <c r="A351" s="17" t="s">
        <v>1448</v>
      </c>
      <c r="B351" s="17" t="s">
        <v>768</v>
      </c>
      <c r="C351" s="17" t="s">
        <v>784</v>
      </c>
      <c r="D351" s="17">
        <v>14.33</v>
      </c>
      <c r="E351" s="11" t="s">
        <v>706</v>
      </c>
      <c r="F351" s="17" t="s">
        <v>441</v>
      </c>
      <c r="G351" s="11" t="s">
        <v>440</v>
      </c>
      <c r="H351" s="17" t="s">
        <v>435</v>
      </c>
      <c r="I351" s="48"/>
      <c r="J351" s="14"/>
    </row>
    <row r="352" spans="1:10" x14ac:dyDescent="0.3">
      <c r="A352" s="17" t="s">
        <v>1448</v>
      </c>
      <c r="B352" s="17" t="s">
        <v>768</v>
      </c>
      <c r="C352" s="10" t="s">
        <v>783</v>
      </c>
      <c r="D352" s="17">
        <v>13.62</v>
      </c>
      <c r="E352" s="11" t="s">
        <v>706</v>
      </c>
      <c r="F352" s="17" t="s">
        <v>441</v>
      </c>
      <c r="G352" s="11" t="s">
        <v>440</v>
      </c>
      <c r="H352" s="17" t="s">
        <v>435</v>
      </c>
      <c r="I352" s="48"/>
      <c r="J352" s="14"/>
    </row>
    <row r="353" spans="1:10" x14ac:dyDescent="0.3">
      <c r="A353" s="17" t="s">
        <v>1448</v>
      </c>
      <c r="B353" s="17" t="s">
        <v>768</v>
      </c>
      <c r="C353" s="17" t="s">
        <v>782</v>
      </c>
      <c r="D353" s="17">
        <v>17.64</v>
      </c>
      <c r="E353" s="11" t="s">
        <v>706</v>
      </c>
      <c r="F353" s="17" t="s">
        <v>441</v>
      </c>
      <c r="G353" s="11" t="s">
        <v>440</v>
      </c>
      <c r="H353" s="17" t="s">
        <v>435</v>
      </c>
      <c r="I353" s="48"/>
      <c r="J353" s="14"/>
    </row>
    <row r="354" spans="1:10" x14ac:dyDescent="0.3">
      <c r="A354" s="17" t="s">
        <v>1448</v>
      </c>
      <c r="B354" s="17" t="s">
        <v>768</v>
      </c>
      <c r="C354" s="17" t="s">
        <v>781</v>
      </c>
      <c r="D354" s="17">
        <v>9.0399999999999991</v>
      </c>
      <c r="E354" s="11" t="s">
        <v>706</v>
      </c>
      <c r="F354" s="17" t="s">
        <v>441</v>
      </c>
      <c r="G354" s="11" t="s">
        <v>440</v>
      </c>
      <c r="H354" s="17" t="s">
        <v>435</v>
      </c>
      <c r="I354" s="48"/>
      <c r="J354" s="14"/>
    </row>
    <row r="355" spans="1:10" x14ac:dyDescent="0.3">
      <c r="A355" s="17" t="s">
        <v>1448</v>
      </c>
      <c r="B355" s="17" t="s">
        <v>768</v>
      </c>
      <c r="C355" s="17" t="s">
        <v>780</v>
      </c>
      <c r="D355" s="17">
        <v>12.95</v>
      </c>
      <c r="E355" s="11" t="s">
        <v>706</v>
      </c>
      <c r="F355" s="17" t="s">
        <v>441</v>
      </c>
      <c r="G355" s="11" t="s">
        <v>440</v>
      </c>
      <c r="H355" s="17" t="s">
        <v>435</v>
      </c>
      <c r="I355" s="48"/>
      <c r="J355" s="14"/>
    </row>
    <row r="356" spans="1:10" x14ac:dyDescent="0.3">
      <c r="A356" s="17" t="s">
        <v>1448</v>
      </c>
      <c r="B356" s="17" t="s">
        <v>768</v>
      </c>
      <c r="C356" s="17" t="s">
        <v>779</v>
      </c>
      <c r="D356" s="17">
        <v>17.5</v>
      </c>
      <c r="E356" s="11" t="s">
        <v>706</v>
      </c>
      <c r="F356" s="17" t="s">
        <v>441</v>
      </c>
      <c r="G356" s="11" t="s">
        <v>440</v>
      </c>
      <c r="H356" s="17" t="s">
        <v>435</v>
      </c>
      <c r="I356" s="48"/>
      <c r="J356" s="14"/>
    </row>
    <row r="357" spans="1:10" x14ac:dyDescent="0.3">
      <c r="A357" s="17" t="s">
        <v>1448</v>
      </c>
      <c r="B357" s="17" t="s">
        <v>768</v>
      </c>
      <c r="C357" s="17" t="s">
        <v>778</v>
      </c>
      <c r="D357" s="17">
        <v>19.72</v>
      </c>
      <c r="E357" s="11" t="s">
        <v>706</v>
      </c>
      <c r="F357" s="17" t="s">
        <v>441</v>
      </c>
      <c r="G357" s="11" t="s">
        <v>440</v>
      </c>
      <c r="H357" s="17" t="s">
        <v>435</v>
      </c>
      <c r="I357" s="48"/>
      <c r="J357" s="14"/>
    </row>
    <row r="358" spans="1:10" x14ac:dyDescent="0.3">
      <c r="A358" s="17" t="s">
        <v>1448</v>
      </c>
      <c r="B358" s="17" t="s">
        <v>768</v>
      </c>
      <c r="C358" s="17" t="s">
        <v>777</v>
      </c>
      <c r="D358" s="17">
        <v>28.39</v>
      </c>
      <c r="E358" s="11" t="s">
        <v>706</v>
      </c>
      <c r="F358" s="17" t="s">
        <v>441</v>
      </c>
      <c r="G358" s="11" t="s">
        <v>440</v>
      </c>
      <c r="H358" s="17" t="s">
        <v>435</v>
      </c>
      <c r="I358" s="48"/>
      <c r="J358" s="14"/>
    </row>
    <row r="359" spans="1:10" x14ac:dyDescent="0.3">
      <c r="A359" s="17" t="s">
        <v>1448</v>
      </c>
      <c r="B359" s="17" t="s">
        <v>768</v>
      </c>
      <c r="C359" s="17" t="s">
        <v>776</v>
      </c>
      <c r="D359" s="17">
        <v>25.62</v>
      </c>
      <c r="E359" s="11" t="s">
        <v>706</v>
      </c>
      <c r="F359" s="17" t="s">
        <v>441</v>
      </c>
      <c r="G359" s="11" t="s">
        <v>440</v>
      </c>
      <c r="H359" s="17" t="s">
        <v>435</v>
      </c>
      <c r="I359" s="48"/>
      <c r="J359" s="14"/>
    </row>
    <row r="360" spans="1:10" x14ac:dyDescent="0.3">
      <c r="A360" s="17" t="s">
        <v>1448</v>
      </c>
      <c r="B360" s="17" t="s">
        <v>768</v>
      </c>
      <c r="C360" s="17" t="s">
        <v>1321</v>
      </c>
      <c r="D360" s="17">
        <v>16.64</v>
      </c>
      <c r="E360" s="11" t="s">
        <v>795</v>
      </c>
      <c r="F360" s="11" t="s">
        <v>1245</v>
      </c>
      <c r="G360" s="11" t="s">
        <v>698</v>
      </c>
      <c r="H360" s="17" t="s">
        <v>435</v>
      </c>
      <c r="I360" s="48"/>
      <c r="J360" s="14"/>
    </row>
    <row r="361" spans="1:10" x14ac:dyDescent="0.3">
      <c r="A361" s="17" t="s">
        <v>1448</v>
      </c>
      <c r="B361" s="17" t="s">
        <v>768</v>
      </c>
      <c r="C361" s="17" t="s">
        <v>775</v>
      </c>
      <c r="D361" s="17">
        <v>10.64</v>
      </c>
      <c r="E361" s="11" t="s">
        <v>706</v>
      </c>
      <c r="F361" s="17" t="s">
        <v>441</v>
      </c>
      <c r="G361" s="11" t="s">
        <v>698</v>
      </c>
      <c r="H361" s="17" t="s">
        <v>435</v>
      </c>
      <c r="I361" s="48"/>
      <c r="J361" s="14"/>
    </row>
    <row r="362" spans="1:10" x14ac:dyDescent="0.3">
      <c r="A362" s="17" t="s">
        <v>1448</v>
      </c>
      <c r="B362" s="17" t="s">
        <v>772</v>
      </c>
      <c r="C362" s="17" t="s">
        <v>19</v>
      </c>
      <c r="D362" s="17">
        <v>34.770000000000003</v>
      </c>
      <c r="E362" s="11" t="s">
        <v>728</v>
      </c>
      <c r="F362" s="11" t="s">
        <v>441</v>
      </c>
      <c r="G362" s="11" t="s">
        <v>440</v>
      </c>
      <c r="H362" s="17" t="s">
        <v>435</v>
      </c>
      <c r="I362" s="48" t="s">
        <v>710</v>
      </c>
      <c r="J362" s="14"/>
    </row>
    <row r="363" spans="1:10" x14ac:dyDescent="0.3">
      <c r="A363" s="17" t="s">
        <v>1448</v>
      </c>
      <c r="B363" s="17" t="s">
        <v>772</v>
      </c>
      <c r="C363" s="17" t="s">
        <v>774</v>
      </c>
      <c r="D363" s="17">
        <v>39.840000000000003</v>
      </c>
      <c r="E363" s="11" t="s">
        <v>706</v>
      </c>
      <c r="F363" s="17" t="s">
        <v>441</v>
      </c>
      <c r="G363" s="11" t="s">
        <v>440</v>
      </c>
      <c r="H363" s="17" t="s">
        <v>435</v>
      </c>
      <c r="I363" s="48"/>
      <c r="J363" s="14"/>
    </row>
    <row r="364" spans="1:10" x14ac:dyDescent="0.3">
      <c r="A364" s="17" t="s">
        <v>1448</v>
      </c>
      <c r="B364" s="17" t="s">
        <v>772</v>
      </c>
      <c r="C364" s="17" t="s">
        <v>21</v>
      </c>
      <c r="D364" s="17">
        <v>14.48</v>
      </c>
      <c r="E364" s="11" t="s">
        <v>706</v>
      </c>
      <c r="F364" s="17" t="s">
        <v>441</v>
      </c>
      <c r="G364" s="11" t="s">
        <v>440</v>
      </c>
      <c r="H364" s="17" t="s">
        <v>435</v>
      </c>
      <c r="I364" s="48"/>
      <c r="J364" s="14"/>
    </row>
    <row r="365" spans="1:10" x14ac:dyDescent="0.3">
      <c r="A365" s="17" t="s">
        <v>1448</v>
      </c>
      <c r="B365" s="17" t="s">
        <v>772</v>
      </c>
      <c r="C365" s="17" t="s">
        <v>21</v>
      </c>
      <c r="D365" s="17">
        <v>10.33</v>
      </c>
      <c r="E365" s="11" t="s">
        <v>706</v>
      </c>
      <c r="F365" s="17" t="s">
        <v>441</v>
      </c>
      <c r="G365" s="11" t="s">
        <v>440</v>
      </c>
      <c r="H365" s="17" t="s">
        <v>435</v>
      </c>
      <c r="I365" s="48"/>
      <c r="J365" s="14"/>
    </row>
    <row r="366" spans="1:10" x14ac:dyDescent="0.3">
      <c r="A366" s="17" t="s">
        <v>1448</v>
      </c>
      <c r="B366" s="17" t="s">
        <v>772</v>
      </c>
      <c r="C366" s="17" t="s">
        <v>21</v>
      </c>
      <c r="D366" s="17">
        <v>10.92</v>
      </c>
      <c r="E366" s="11" t="s">
        <v>706</v>
      </c>
      <c r="F366" s="17" t="s">
        <v>441</v>
      </c>
      <c r="G366" s="11" t="s">
        <v>440</v>
      </c>
      <c r="H366" s="17" t="s">
        <v>435</v>
      </c>
      <c r="I366" s="48"/>
      <c r="J366" s="14"/>
    </row>
    <row r="367" spans="1:10" x14ac:dyDescent="0.3">
      <c r="A367" s="17" t="s">
        <v>1448</v>
      </c>
      <c r="B367" s="17" t="s">
        <v>772</v>
      </c>
      <c r="C367" s="17" t="s">
        <v>21</v>
      </c>
      <c r="D367" s="17">
        <v>16.12</v>
      </c>
      <c r="E367" s="11" t="s">
        <v>706</v>
      </c>
      <c r="F367" s="17" t="s">
        <v>441</v>
      </c>
      <c r="G367" s="11" t="s">
        <v>440</v>
      </c>
      <c r="H367" s="17" t="s">
        <v>435</v>
      </c>
      <c r="I367" s="48"/>
      <c r="J367" s="14"/>
    </row>
    <row r="368" spans="1:10" x14ac:dyDescent="0.3">
      <c r="A368" s="17" t="s">
        <v>1448</v>
      </c>
      <c r="B368" s="17" t="s">
        <v>772</v>
      </c>
      <c r="C368" s="17" t="s">
        <v>185</v>
      </c>
      <c r="D368" s="17">
        <v>25.19</v>
      </c>
      <c r="E368" s="11" t="s">
        <v>706</v>
      </c>
      <c r="F368" s="17" t="s">
        <v>441</v>
      </c>
      <c r="G368" s="11" t="s">
        <v>440</v>
      </c>
      <c r="H368" s="17" t="s">
        <v>435</v>
      </c>
      <c r="I368" s="48"/>
      <c r="J368" s="14"/>
    </row>
    <row r="369" spans="1:10" x14ac:dyDescent="0.3">
      <c r="A369" s="17" t="s">
        <v>1448</v>
      </c>
      <c r="B369" s="17" t="s">
        <v>772</v>
      </c>
      <c r="C369" s="17" t="s">
        <v>773</v>
      </c>
      <c r="D369" s="17">
        <v>5.83</v>
      </c>
      <c r="E369" s="11" t="s">
        <v>706</v>
      </c>
      <c r="F369" s="17" t="s">
        <v>441</v>
      </c>
      <c r="G369" s="11" t="s">
        <v>440</v>
      </c>
      <c r="H369" s="17" t="s">
        <v>435</v>
      </c>
      <c r="I369" s="48"/>
      <c r="J369" s="14"/>
    </row>
    <row r="370" spans="1:10" x14ac:dyDescent="0.3">
      <c r="A370" s="17" t="s">
        <v>1448</v>
      </c>
      <c r="B370" s="17" t="s">
        <v>772</v>
      </c>
      <c r="C370" s="17" t="s">
        <v>187</v>
      </c>
      <c r="D370" s="17">
        <v>30.44</v>
      </c>
      <c r="E370" s="11" t="s">
        <v>706</v>
      </c>
      <c r="F370" s="17" t="s">
        <v>441</v>
      </c>
      <c r="G370" s="11" t="s">
        <v>440</v>
      </c>
      <c r="H370" s="17" t="s">
        <v>435</v>
      </c>
      <c r="I370" s="48"/>
      <c r="J370" s="14"/>
    </row>
    <row r="371" spans="1:10" x14ac:dyDescent="0.3">
      <c r="A371" s="17" t="s">
        <v>1448</v>
      </c>
      <c r="B371" s="17" t="s">
        <v>772</v>
      </c>
      <c r="C371" s="17" t="s">
        <v>724</v>
      </c>
      <c r="D371" s="17">
        <v>7.79</v>
      </c>
      <c r="E371" s="11" t="s">
        <v>416</v>
      </c>
      <c r="F371" s="17" t="s">
        <v>697</v>
      </c>
      <c r="G371" s="17" t="s">
        <v>697</v>
      </c>
      <c r="H371" s="17" t="s">
        <v>435</v>
      </c>
      <c r="I371" s="42"/>
      <c r="J371" s="14"/>
    </row>
    <row r="372" spans="1:10" x14ac:dyDescent="0.3">
      <c r="A372" s="17" t="s">
        <v>1448</v>
      </c>
      <c r="B372" s="17" t="s">
        <v>772</v>
      </c>
      <c r="C372" s="17" t="s">
        <v>60</v>
      </c>
      <c r="D372" s="17">
        <v>6.17</v>
      </c>
      <c r="E372" s="11" t="s">
        <v>706</v>
      </c>
      <c r="F372" s="17" t="s">
        <v>441</v>
      </c>
      <c r="G372" s="11" t="s">
        <v>698</v>
      </c>
      <c r="H372" s="17" t="s">
        <v>435</v>
      </c>
      <c r="I372" s="48"/>
      <c r="J372" s="14"/>
    </row>
    <row r="373" spans="1:10" x14ac:dyDescent="0.3">
      <c r="A373" s="17" t="s">
        <v>1448</v>
      </c>
      <c r="B373" s="17" t="s">
        <v>772</v>
      </c>
      <c r="C373" s="17" t="s">
        <v>700</v>
      </c>
      <c r="D373" s="17">
        <v>54.74</v>
      </c>
      <c r="E373" s="11" t="s">
        <v>705</v>
      </c>
      <c r="F373" s="17" t="s">
        <v>441</v>
      </c>
      <c r="G373" s="17" t="s">
        <v>698</v>
      </c>
      <c r="H373" s="17" t="s">
        <v>435</v>
      </c>
      <c r="I373" s="43"/>
      <c r="J373" s="14"/>
    </row>
    <row r="374" spans="1:10" x14ac:dyDescent="0.3">
      <c r="A374" s="17" t="s">
        <v>1448</v>
      </c>
      <c r="B374" s="17" t="s">
        <v>772</v>
      </c>
      <c r="C374" s="17" t="s">
        <v>188</v>
      </c>
      <c r="D374" s="17">
        <v>84.07</v>
      </c>
      <c r="E374" s="11" t="s">
        <v>706</v>
      </c>
      <c r="F374" s="17" t="s">
        <v>441</v>
      </c>
      <c r="G374" s="11" t="s">
        <v>440</v>
      </c>
      <c r="H374" s="17" t="s">
        <v>435</v>
      </c>
      <c r="I374" s="48"/>
      <c r="J374" s="14"/>
    </row>
    <row r="375" spans="1:10" x14ac:dyDescent="0.3">
      <c r="A375" s="17" t="s">
        <v>1448</v>
      </c>
      <c r="B375" s="17" t="s">
        <v>768</v>
      </c>
      <c r="C375" s="17" t="s">
        <v>771</v>
      </c>
      <c r="D375" s="17">
        <v>22.22</v>
      </c>
      <c r="E375" s="11" t="s">
        <v>706</v>
      </c>
      <c r="F375" s="17" t="s">
        <v>441</v>
      </c>
      <c r="G375" s="11" t="s">
        <v>440</v>
      </c>
      <c r="H375" s="17" t="s">
        <v>435</v>
      </c>
      <c r="I375" s="48"/>
      <c r="J375" s="14"/>
    </row>
    <row r="376" spans="1:10" x14ac:dyDescent="0.3">
      <c r="A376" s="17" t="s">
        <v>1448</v>
      </c>
      <c r="B376" s="17" t="s">
        <v>768</v>
      </c>
      <c r="C376" s="17" t="s">
        <v>770</v>
      </c>
      <c r="D376" s="17">
        <v>4.68</v>
      </c>
      <c r="E376" s="11" t="s">
        <v>706</v>
      </c>
      <c r="F376" s="17" t="s">
        <v>441</v>
      </c>
      <c r="G376" s="11" t="s">
        <v>440</v>
      </c>
      <c r="H376" s="17" t="s">
        <v>435</v>
      </c>
      <c r="I376" s="48"/>
      <c r="J376" s="14"/>
    </row>
    <row r="377" spans="1:10" x14ac:dyDescent="0.3">
      <c r="A377" s="17" t="s">
        <v>1448</v>
      </c>
      <c r="B377" s="17" t="s">
        <v>768</v>
      </c>
      <c r="C377" s="17" t="s">
        <v>769</v>
      </c>
      <c r="D377" s="17">
        <v>9.1300000000000008</v>
      </c>
      <c r="E377" s="11" t="s">
        <v>706</v>
      </c>
      <c r="F377" s="17" t="s">
        <v>441</v>
      </c>
      <c r="G377" s="11" t="s">
        <v>440</v>
      </c>
      <c r="H377" s="17" t="s">
        <v>435</v>
      </c>
      <c r="I377" s="48"/>
      <c r="J377" s="14"/>
    </row>
    <row r="378" spans="1:10" x14ac:dyDescent="0.3">
      <c r="A378" s="17" t="s">
        <v>1448</v>
      </c>
      <c r="B378" s="17" t="s">
        <v>768</v>
      </c>
      <c r="C378" s="17" t="s">
        <v>767</v>
      </c>
      <c r="D378" s="17">
        <v>5.55</v>
      </c>
      <c r="E378" s="11" t="s">
        <v>706</v>
      </c>
      <c r="F378" s="17" t="s">
        <v>441</v>
      </c>
      <c r="G378" s="11" t="s">
        <v>698</v>
      </c>
      <c r="H378" s="17" t="s">
        <v>435</v>
      </c>
      <c r="I378" s="48"/>
      <c r="J378" s="14"/>
    </row>
    <row r="379" spans="1:10" x14ac:dyDescent="0.3">
      <c r="A379" s="17" t="s">
        <v>1448</v>
      </c>
      <c r="B379" s="17" t="s">
        <v>757</v>
      </c>
      <c r="C379" s="17" t="s">
        <v>766</v>
      </c>
      <c r="D379" s="17">
        <v>22.18</v>
      </c>
      <c r="E379" s="11" t="s">
        <v>705</v>
      </c>
      <c r="F379" s="17" t="s">
        <v>441</v>
      </c>
      <c r="G379" s="17" t="s">
        <v>698</v>
      </c>
      <c r="H379" s="17" t="s">
        <v>435</v>
      </c>
      <c r="I379" s="43"/>
      <c r="J379" s="14"/>
    </row>
    <row r="380" spans="1:10" x14ac:dyDescent="0.3">
      <c r="A380" s="17" t="s">
        <v>1448</v>
      </c>
      <c r="B380" s="17" t="s">
        <v>757</v>
      </c>
      <c r="C380" s="17" t="s">
        <v>765</v>
      </c>
      <c r="D380" s="17">
        <v>10.95</v>
      </c>
      <c r="E380" s="11" t="s">
        <v>705</v>
      </c>
      <c r="F380" s="17" t="s">
        <v>441</v>
      </c>
      <c r="G380" s="17" t="s">
        <v>698</v>
      </c>
      <c r="H380" s="17" t="s">
        <v>435</v>
      </c>
      <c r="I380" s="43"/>
      <c r="J380" s="14"/>
    </row>
    <row r="381" spans="1:10" x14ac:dyDescent="0.3">
      <c r="A381" s="17" t="s">
        <v>1448</v>
      </c>
      <c r="B381" s="17" t="s">
        <v>757</v>
      </c>
      <c r="C381" s="17" t="s">
        <v>60</v>
      </c>
      <c r="D381" s="17">
        <v>9.1199999999999992</v>
      </c>
      <c r="E381" s="11" t="s">
        <v>706</v>
      </c>
      <c r="F381" s="17" t="s">
        <v>441</v>
      </c>
      <c r="G381" s="11" t="s">
        <v>698</v>
      </c>
      <c r="H381" s="17" t="s">
        <v>435</v>
      </c>
      <c r="I381" s="48"/>
      <c r="J381" s="14"/>
    </row>
    <row r="382" spans="1:10" x14ac:dyDescent="0.3">
      <c r="A382" s="17" t="s">
        <v>1448</v>
      </c>
      <c r="B382" s="17" t="s">
        <v>757</v>
      </c>
      <c r="C382" s="17" t="s">
        <v>60</v>
      </c>
      <c r="D382" s="17">
        <v>2.76</v>
      </c>
      <c r="E382" s="11" t="s">
        <v>706</v>
      </c>
      <c r="F382" s="17" t="s">
        <v>441</v>
      </c>
      <c r="G382" s="11" t="s">
        <v>698</v>
      </c>
      <c r="H382" s="17" t="s">
        <v>435</v>
      </c>
      <c r="I382" s="48"/>
      <c r="J382" s="14"/>
    </row>
    <row r="383" spans="1:10" x14ac:dyDescent="0.3">
      <c r="A383" s="17" t="s">
        <v>1448</v>
      </c>
      <c r="B383" s="17" t="s">
        <v>757</v>
      </c>
      <c r="C383" s="17" t="s">
        <v>60</v>
      </c>
      <c r="D383" s="17">
        <v>2.23</v>
      </c>
      <c r="E383" s="11" t="s">
        <v>706</v>
      </c>
      <c r="F383" s="17" t="s">
        <v>441</v>
      </c>
      <c r="G383" s="11" t="s">
        <v>698</v>
      </c>
      <c r="H383" s="17" t="s">
        <v>435</v>
      </c>
      <c r="I383" s="48"/>
      <c r="J383" s="14"/>
    </row>
    <row r="384" spans="1:10" x14ac:dyDescent="0.3">
      <c r="A384" s="17" t="s">
        <v>1448</v>
      </c>
      <c r="B384" s="17" t="s">
        <v>757</v>
      </c>
      <c r="C384" s="17" t="s">
        <v>764</v>
      </c>
      <c r="D384" s="17">
        <v>13.54</v>
      </c>
      <c r="E384" s="11" t="s">
        <v>706</v>
      </c>
      <c r="F384" s="17" t="s">
        <v>441</v>
      </c>
      <c r="G384" s="11" t="s">
        <v>440</v>
      </c>
      <c r="H384" s="17" t="s">
        <v>435</v>
      </c>
      <c r="I384" s="48"/>
      <c r="J384" s="14"/>
    </row>
    <row r="385" spans="1:10" x14ac:dyDescent="0.3">
      <c r="A385" s="17" t="s">
        <v>1448</v>
      </c>
      <c r="B385" s="17" t="s">
        <v>757</v>
      </c>
      <c r="C385" s="17" t="s">
        <v>763</v>
      </c>
      <c r="D385" s="17">
        <v>10.96</v>
      </c>
      <c r="E385" s="11" t="s">
        <v>706</v>
      </c>
      <c r="F385" s="17" t="s">
        <v>441</v>
      </c>
      <c r="G385" s="11" t="s">
        <v>440</v>
      </c>
      <c r="H385" s="17" t="s">
        <v>435</v>
      </c>
      <c r="I385" s="48"/>
      <c r="J385" s="14"/>
    </row>
    <row r="386" spans="1:10" x14ac:dyDescent="0.3">
      <c r="A386" s="17" t="s">
        <v>1448</v>
      </c>
      <c r="B386" s="17" t="s">
        <v>757</v>
      </c>
      <c r="C386" s="17" t="s">
        <v>21</v>
      </c>
      <c r="D386" s="17">
        <v>17.690000000000001</v>
      </c>
      <c r="E386" s="11" t="s">
        <v>706</v>
      </c>
      <c r="F386" s="17" t="s">
        <v>441</v>
      </c>
      <c r="G386" s="11" t="s">
        <v>440</v>
      </c>
      <c r="H386" s="17" t="s">
        <v>435</v>
      </c>
      <c r="I386" s="48"/>
      <c r="J386" s="14"/>
    </row>
    <row r="387" spans="1:10" x14ac:dyDescent="0.3">
      <c r="A387" s="17" t="s">
        <v>1448</v>
      </c>
      <c r="B387" s="17" t="s">
        <v>757</v>
      </c>
      <c r="C387" s="17" t="s">
        <v>762</v>
      </c>
      <c r="D387" s="17">
        <v>17.920000000000002</v>
      </c>
      <c r="E387" s="11" t="s">
        <v>416</v>
      </c>
      <c r="F387" s="17" t="s">
        <v>697</v>
      </c>
      <c r="G387" s="17" t="s">
        <v>697</v>
      </c>
      <c r="H387" s="17" t="s">
        <v>435</v>
      </c>
      <c r="I387" s="42"/>
      <c r="J387" s="14"/>
    </row>
    <row r="388" spans="1:10" x14ac:dyDescent="0.3">
      <c r="A388" s="17" t="s">
        <v>1448</v>
      </c>
      <c r="B388" s="17" t="s">
        <v>757</v>
      </c>
      <c r="C388" s="17" t="s">
        <v>761</v>
      </c>
      <c r="D388" s="17">
        <v>14.79</v>
      </c>
      <c r="E388" s="11" t="s">
        <v>717</v>
      </c>
      <c r="F388" s="17" t="s">
        <v>441</v>
      </c>
      <c r="G388" s="11" t="s">
        <v>440</v>
      </c>
      <c r="H388" s="17" t="s">
        <v>435</v>
      </c>
      <c r="I388" s="43" t="s">
        <v>710</v>
      </c>
      <c r="J388" s="14"/>
    </row>
    <row r="389" spans="1:10" x14ac:dyDescent="0.3">
      <c r="A389" s="17" t="s">
        <v>1448</v>
      </c>
      <c r="B389" s="17" t="s">
        <v>757</v>
      </c>
      <c r="C389" s="17" t="s">
        <v>760</v>
      </c>
      <c r="D389" s="17">
        <v>29.88</v>
      </c>
      <c r="E389" s="11" t="s">
        <v>706</v>
      </c>
      <c r="F389" s="17" t="s">
        <v>441</v>
      </c>
      <c r="G389" s="11" t="s">
        <v>440</v>
      </c>
      <c r="H389" s="17" t="s">
        <v>435</v>
      </c>
      <c r="I389" s="48"/>
      <c r="J389" s="14"/>
    </row>
    <row r="390" spans="1:10" x14ac:dyDescent="0.3">
      <c r="A390" s="17" t="s">
        <v>1448</v>
      </c>
      <c r="B390" s="17" t="s">
        <v>757</v>
      </c>
      <c r="C390" s="17" t="s">
        <v>700</v>
      </c>
      <c r="D390" s="17">
        <v>43.19</v>
      </c>
      <c r="E390" s="11" t="s">
        <v>705</v>
      </c>
      <c r="F390" s="17" t="s">
        <v>441</v>
      </c>
      <c r="G390" s="17" t="s">
        <v>698</v>
      </c>
      <c r="H390" s="17" t="s">
        <v>435</v>
      </c>
      <c r="I390" s="43"/>
      <c r="J390" s="14"/>
    </row>
    <row r="391" spans="1:10" x14ac:dyDescent="0.3">
      <c r="A391" s="17" t="s">
        <v>1448</v>
      </c>
      <c r="B391" s="17" t="s">
        <v>757</v>
      </c>
      <c r="C391" s="17" t="s">
        <v>189</v>
      </c>
      <c r="D391" s="17">
        <v>58.49</v>
      </c>
      <c r="E391" s="11" t="s">
        <v>706</v>
      </c>
      <c r="F391" s="17" t="s">
        <v>441</v>
      </c>
      <c r="G391" s="11" t="s">
        <v>440</v>
      </c>
      <c r="H391" s="17" t="s">
        <v>435</v>
      </c>
      <c r="I391" s="48"/>
      <c r="J391" s="14"/>
    </row>
    <row r="392" spans="1:10" x14ac:dyDescent="0.3">
      <c r="A392" s="17" t="s">
        <v>1448</v>
      </c>
      <c r="B392" s="17" t="s">
        <v>757</v>
      </c>
      <c r="C392" s="17" t="s">
        <v>759</v>
      </c>
      <c r="D392" s="17">
        <v>14.6</v>
      </c>
      <c r="E392" s="11" t="s">
        <v>706</v>
      </c>
      <c r="F392" s="17" t="s">
        <v>441</v>
      </c>
      <c r="G392" s="11" t="s">
        <v>440</v>
      </c>
      <c r="H392" s="17" t="s">
        <v>435</v>
      </c>
      <c r="I392" s="48"/>
      <c r="J392" s="14"/>
    </row>
    <row r="393" spans="1:10" x14ac:dyDescent="0.3">
      <c r="A393" s="17" t="s">
        <v>1448</v>
      </c>
      <c r="B393" s="17" t="s">
        <v>757</v>
      </c>
      <c r="C393" s="17" t="s">
        <v>758</v>
      </c>
      <c r="D393" s="17">
        <v>8.92</v>
      </c>
      <c r="E393" s="11" t="s">
        <v>706</v>
      </c>
      <c r="F393" s="17" t="s">
        <v>441</v>
      </c>
      <c r="G393" s="11" t="s">
        <v>440</v>
      </c>
      <c r="H393" s="17" t="s">
        <v>435</v>
      </c>
      <c r="I393" s="48"/>
      <c r="J393" s="14"/>
    </row>
    <row r="394" spans="1:10" x14ac:dyDescent="0.3">
      <c r="A394" s="17" t="s">
        <v>1448</v>
      </c>
      <c r="B394" s="17" t="s">
        <v>757</v>
      </c>
      <c r="C394" s="17" t="s">
        <v>17</v>
      </c>
      <c r="D394" s="17">
        <v>6.57</v>
      </c>
      <c r="E394" s="11" t="s">
        <v>706</v>
      </c>
      <c r="F394" s="17" t="s">
        <v>441</v>
      </c>
      <c r="G394" s="11" t="s">
        <v>440</v>
      </c>
      <c r="H394" s="17" t="s">
        <v>435</v>
      </c>
      <c r="I394" s="48"/>
      <c r="J394" s="14"/>
    </row>
    <row r="395" spans="1:10" x14ac:dyDescent="0.3">
      <c r="A395" s="17" t="s">
        <v>1448</v>
      </c>
      <c r="B395" s="17" t="s">
        <v>171</v>
      </c>
      <c r="C395" s="17" t="s">
        <v>17</v>
      </c>
      <c r="D395" s="17">
        <v>59</v>
      </c>
      <c r="E395" s="11" t="s">
        <v>706</v>
      </c>
      <c r="F395" s="17" t="s">
        <v>441</v>
      </c>
      <c r="G395" s="11" t="s">
        <v>440</v>
      </c>
      <c r="H395" s="17" t="s">
        <v>435</v>
      </c>
      <c r="I395" s="67"/>
      <c r="J395" s="14"/>
    </row>
    <row r="396" spans="1:10" s="8" customFormat="1" x14ac:dyDescent="0.3">
      <c r="A396" s="13" t="s">
        <v>1442</v>
      </c>
      <c r="B396" s="13" t="s">
        <v>424</v>
      </c>
      <c r="C396" s="13" t="s">
        <v>19</v>
      </c>
      <c r="D396" s="13">
        <v>43.27</v>
      </c>
      <c r="E396" s="11" t="s">
        <v>728</v>
      </c>
      <c r="F396" s="11" t="s">
        <v>697</v>
      </c>
      <c r="G396" s="17" t="s">
        <v>697</v>
      </c>
      <c r="H396" s="13" t="s">
        <v>444</v>
      </c>
      <c r="I396" s="47" t="s">
        <v>710</v>
      </c>
    </row>
    <row r="397" spans="1:10" x14ac:dyDescent="0.3">
      <c r="A397" s="13" t="s">
        <v>1442</v>
      </c>
      <c r="B397" s="13" t="s">
        <v>424</v>
      </c>
      <c r="C397" s="16" t="s">
        <v>756</v>
      </c>
      <c r="D397" s="13">
        <f>63.31+33.99+29.6+34.93+40.31+13.7+27.33</f>
        <v>243.17000000000002</v>
      </c>
      <c r="E397" s="11" t="s">
        <v>705</v>
      </c>
      <c r="F397" s="17" t="s">
        <v>697</v>
      </c>
      <c r="G397" s="17" t="s">
        <v>698</v>
      </c>
      <c r="H397" s="16" t="s">
        <v>444</v>
      </c>
      <c r="I397" s="43"/>
      <c r="J397" s="14"/>
    </row>
    <row r="398" spans="1:10" x14ac:dyDescent="0.3">
      <c r="A398" s="13" t="s">
        <v>1442</v>
      </c>
      <c r="B398" s="13" t="s">
        <v>424</v>
      </c>
      <c r="C398" s="16" t="s">
        <v>755</v>
      </c>
      <c r="D398" s="13">
        <v>7.59</v>
      </c>
      <c r="E398" s="11" t="s">
        <v>728</v>
      </c>
      <c r="F398" s="17" t="s">
        <v>697</v>
      </c>
      <c r="G398" s="17" t="s">
        <v>697</v>
      </c>
      <c r="H398" s="16" t="s">
        <v>444</v>
      </c>
      <c r="I398" s="48" t="s">
        <v>710</v>
      </c>
      <c r="J398" s="14"/>
    </row>
    <row r="399" spans="1:10" x14ac:dyDescent="0.3">
      <c r="A399" s="13" t="s">
        <v>1442</v>
      </c>
      <c r="B399" s="13" t="s">
        <v>424</v>
      </c>
      <c r="C399" s="16" t="s">
        <v>52</v>
      </c>
      <c r="D399" s="13">
        <v>25.88</v>
      </c>
      <c r="E399" s="11" t="s">
        <v>708</v>
      </c>
      <c r="F399" s="11" t="s">
        <v>697</v>
      </c>
      <c r="G399" s="11" t="s">
        <v>697</v>
      </c>
      <c r="H399" s="16" t="s">
        <v>444</v>
      </c>
      <c r="I399" s="43"/>
      <c r="J399" s="14"/>
    </row>
    <row r="400" spans="1:10" x14ac:dyDescent="0.3">
      <c r="A400" s="13" t="s">
        <v>1442</v>
      </c>
      <c r="B400" s="13" t="s">
        <v>424</v>
      </c>
      <c r="C400" s="16" t="s">
        <v>210</v>
      </c>
      <c r="D400" s="13">
        <v>14.91</v>
      </c>
      <c r="E400" s="11" t="s">
        <v>706</v>
      </c>
      <c r="F400" s="17" t="s">
        <v>441</v>
      </c>
      <c r="G400" s="11" t="s">
        <v>440</v>
      </c>
      <c r="H400" s="16" t="s">
        <v>444</v>
      </c>
      <c r="I400" s="48"/>
      <c r="J400" s="14"/>
    </row>
    <row r="401" spans="1:10" x14ac:dyDescent="0.3">
      <c r="A401" s="13" t="s">
        <v>1442</v>
      </c>
      <c r="B401" s="13" t="s">
        <v>424</v>
      </c>
      <c r="C401" s="16" t="s">
        <v>168</v>
      </c>
      <c r="D401" s="13">
        <v>14.02</v>
      </c>
      <c r="E401" s="11" t="s">
        <v>708</v>
      </c>
      <c r="F401" s="17" t="s">
        <v>697</v>
      </c>
      <c r="G401" s="17" t="s">
        <v>697</v>
      </c>
      <c r="H401" s="16" t="s">
        <v>444</v>
      </c>
      <c r="I401" s="43"/>
      <c r="J401" s="14"/>
    </row>
    <row r="402" spans="1:10" x14ac:dyDescent="0.3">
      <c r="A402" s="13" t="s">
        <v>1442</v>
      </c>
      <c r="B402" s="13" t="s">
        <v>424</v>
      </c>
      <c r="C402" s="16" t="s">
        <v>211</v>
      </c>
      <c r="D402" s="13">
        <v>12.58</v>
      </c>
      <c r="E402" s="11" t="s">
        <v>706</v>
      </c>
      <c r="F402" s="17" t="s">
        <v>441</v>
      </c>
      <c r="G402" s="11" t="s">
        <v>440</v>
      </c>
      <c r="H402" s="16" t="s">
        <v>444</v>
      </c>
      <c r="I402" s="48"/>
      <c r="J402" s="14"/>
    </row>
    <row r="403" spans="1:10" x14ac:dyDescent="0.3">
      <c r="A403" s="13" t="s">
        <v>1442</v>
      </c>
      <c r="B403" s="13" t="s">
        <v>424</v>
      </c>
      <c r="C403" s="16" t="s">
        <v>212</v>
      </c>
      <c r="D403" s="13">
        <v>13.59</v>
      </c>
      <c r="E403" s="11" t="s">
        <v>708</v>
      </c>
      <c r="F403" s="17" t="s">
        <v>697</v>
      </c>
      <c r="G403" s="17" t="s">
        <v>697</v>
      </c>
      <c r="H403" s="16" t="s">
        <v>444</v>
      </c>
      <c r="I403" s="48"/>
      <c r="J403" s="14"/>
    </row>
    <row r="404" spans="1:10" x14ac:dyDescent="0.3">
      <c r="A404" s="13" t="s">
        <v>1442</v>
      </c>
      <c r="B404" s="13" t="s">
        <v>424</v>
      </c>
      <c r="C404" s="16" t="s">
        <v>753</v>
      </c>
      <c r="D404" s="13">
        <v>15.28</v>
      </c>
      <c r="E404" s="11" t="s">
        <v>708</v>
      </c>
      <c r="F404" s="17" t="s">
        <v>697</v>
      </c>
      <c r="G404" s="17" t="s">
        <v>697</v>
      </c>
      <c r="H404" s="16" t="s">
        <v>444</v>
      </c>
      <c r="J404" s="14"/>
    </row>
    <row r="405" spans="1:10" x14ac:dyDescent="0.3">
      <c r="A405" s="13" t="s">
        <v>1442</v>
      </c>
      <c r="B405" s="13" t="s">
        <v>424</v>
      </c>
      <c r="C405" s="16" t="s">
        <v>214</v>
      </c>
      <c r="D405" s="13">
        <v>13.79</v>
      </c>
      <c r="E405" s="11" t="s">
        <v>708</v>
      </c>
      <c r="F405" s="17" t="s">
        <v>697</v>
      </c>
      <c r="G405" s="17" t="s">
        <v>697</v>
      </c>
      <c r="H405" s="16" t="s">
        <v>444</v>
      </c>
      <c r="I405" s="43"/>
      <c r="J405" s="14"/>
    </row>
    <row r="406" spans="1:10" x14ac:dyDescent="0.3">
      <c r="A406" s="13" t="s">
        <v>1442</v>
      </c>
      <c r="B406" s="13" t="s">
        <v>424</v>
      </c>
      <c r="C406" s="16" t="s">
        <v>213</v>
      </c>
      <c r="D406" s="13">
        <v>13.81</v>
      </c>
      <c r="E406" s="11" t="s">
        <v>708</v>
      </c>
      <c r="F406" s="17" t="s">
        <v>697</v>
      </c>
      <c r="G406" s="17" t="s">
        <v>697</v>
      </c>
      <c r="H406" s="16" t="s">
        <v>444</v>
      </c>
      <c r="J406" s="14"/>
    </row>
    <row r="407" spans="1:10" x14ac:dyDescent="0.3">
      <c r="A407" s="13" t="s">
        <v>1442</v>
      </c>
      <c r="B407" s="13" t="s">
        <v>424</v>
      </c>
      <c r="C407" s="16" t="s">
        <v>754</v>
      </c>
      <c r="D407" s="13">
        <v>10.92</v>
      </c>
      <c r="E407" s="11" t="s">
        <v>706</v>
      </c>
      <c r="F407" s="17" t="s">
        <v>441</v>
      </c>
      <c r="G407" s="11" t="s">
        <v>698</v>
      </c>
      <c r="H407" s="16" t="s">
        <v>444</v>
      </c>
      <c r="I407" s="43"/>
      <c r="J407" s="14"/>
    </row>
    <row r="408" spans="1:10" x14ac:dyDescent="0.3">
      <c r="A408" s="13" t="s">
        <v>1442</v>
      </c>
      <c r="B408" s="13" t="s">
        <v>424</v>
      </c>
      <c r="C408" s="16" t="s">
        <v>215</v>
      </c>
      <c r="D408" s="13">
        <v>11.69</v>
      </c>
      <c r="E408" s="11" t="s">
        <v>416</v>
      </c>
      <c r="F408" s="17" t="s">
        <v>697</v>
      </c>
      <c r="G408" s="17" t="s">
        <v>697</v>
      </c>
      <c r="H408" s="16" t="s">
        <v>444</v>
      </c>
      <c r="I408" s="43"/>
      <c r="J408" s="14"/>
    </row>
    <row r="409" spans="1:10" x14ac:dyDescent="0.3">
      <c r="A409" s="13" t="s">
        <v>1442</v>
      </c>
      <c r="B409" s="13" t="s">
        <v>424</v>
      </c>
      <c r="C409" s="16" t="s">
        <v>753</v>
      </c>
      <c r="D409" s="13">
        <v>12.26</v>
      </c>
      <c r="E409" s="11" t="s">
        <v>708</v>
      </c>
      <c r="F409" s="17" t="s">
        <v>697</v>
      </c>
      <c r="G409" s="17" t="s">
        <v>697</v>
      </c>
      <c r="H409" s="16" t="s">
        <v>444</v>
      </c>
      <c r="I409" s="43"/>
      <c r="J409" s="14"/>
    </row>
    <row r="410" spans="1:10" x14ac:dyDescent="0.3">
      <c r="A410" s="13" t="s">
        <v>1442</v>
      </c>
      <c r="B410" s="13" t="s">
        <v>424</v>
      </c>
      <c r="C410" s="16" t="s">
        <v>753</v>
      </c>
      <c r="D410" s="13">
        <v>15.55</v>
      </c>
      <c r="E410" s="11" t="s">
        <v>708</v>
      </c>
      <c r="F410" s="17" t="s">
        <v>697</v>
      </c>
      <c r="G410" s="17" t="s">
        <v>697</v>
      </c>
      <c r="H410" s="16" t="s">
        <v>444</v>
      </c>
      <c r="I410" s="43"/>
      <c r="J410" s="14"/>
    </row>
    <row r="411" spans="1:10" x14ac:dyDescent="0.3">
      <c r="A411" s="13" t="s">
        <v>1442</v>
      </c>
      <c r="B411" s="13" t="s">
        <v>424</v>
      </c>
      <c r="C411" s="16" t="s">
        <v>179</v>
      </c>
      <c r="D411" s="13">
        <v>19.86</v>
      </c>
      <c r="E411" s="11" t="s">
        <v>717</v>
      </c>
      <c r="F411" s="17" t="s">
        <v>441</v>
      </c>
      <c r="G411" s="11" t="s">
        <v>440</v>
      </c>
      <c r="H411" s="16" t="s">
        <v>444</v>
      </c>
      <c r="I411" s="43" t="s">
        <v>710</v>
      </c>
      <c r="J411" s="14"/>
    </row>
    <row r="412" spans="1:10" x14ac:dyDescent="0.3">
      <c r="A412" s="13" t="s">
        <v>1442</v>
      </c>
      <c r="B412" s="13" t="s">
        <v>424</v>
      </c>
      <c r="C412" s="16" t="s">
        <v>74</v>
      </c>
      <c r="D412" s="13">
        <v>17</v>
      </c>
      <c r="E412" s="13" t="s">
        <v>706</v>
      </c>
      <c r="F412" s="17" t="s">
        <v>441</v>
      </c>
      <c r="G412" s="11" t="s">
        <v>440</v>
      </c>
      <c r="H412" s="16" t="s">
        <v>444</v>
      </c>
      <c r="I412" s="43"/>
      <c r="J412" s="14"/>
    </row>
    <row r="413" spans="1:10" x14ac:dyDescent="0.3">
      <c r="A413" s="13" t="s">
        <v>1442</v>
      </c>
      <c r="B413" s="13" t="s">
        <v>424</v>
      </c>
      <c r="C413" s="16" t="s">
        <v>752</v>
      </c>
      <c r="D413" s="13">
        <v>12.13</v>
      </c>
      <c r="E413" s="16" t="s">
        <v>708</v>
      </c>
      <c r="F413" s="17" t="s">
        <v>697</v>
      </c>
      <c r="G413" s="17" t="s">
        <v>697</v>
      </c>
      <c r="H413" s="16" t="s">
        <v>444</v>
      </c>
      <c r="I413" s="43"/>
      <c r="J413" s="14"/>
    </row>
    <row r="414" spans="1:10" x14ac:dyDescent="0.3">
      <c r="A414" s="11" t="s">
        <v>1442</v>
      </c>
      <c r="B414" s="11" t="s">
        <v>424</v>
      </c>
      <c r="C414" s="17" t="s">
        <v>426</v>
      </c>
      <c r="D414" s="11">
        <v>12.52</v>
      </c>
      <c r="E414" s="17" t="s">
        <v>415</v>
      </c>
      <c r="F414" s="17" t="s">
        <v>745</v>
      </c>
      <c r="G414" s="17" t="s">
        <v>745</v>
      </c>
      <c r="H414" s="16" t="s">
        <v>444</v>
      </c>
      <c r="I414" s="42"/>
      <c r="J414" s="14"/>
    </row>
    <row r="415" spans="1:10" x14ac:dyDescent="0.3">
      <c r="A415" s="13" t="s">
        <v>1442</v>
      </c>
      <c r="B415" s="13" t="s">
        <v>424</v>
      </c>
      <c r="C415" s="16" t="s">
        <v>11</v>
      </c>
      <c r="D415" s="13">
        <v>3.52</v>
      </c>
      <c r="E415" s="13" t="s">
        <v>706</v>
      </c>
      <c r="F415" s="17" t="s">
        <v>441</v>
      </c>
      <c r="G415" s="11" t="s">
        <v>698</v>
      </c>
      <c r="H415" s="16" t="s">
        <v>444</v>
      </c>
      <c r="I415" s="43"/>
      <c r="J415" s="14"/>
    </row>
    <row r="416" spans="1:10" x14ac:dyDescent="0.3">
      <c r="A416" s="13" t="s">
        <v>1442</v>
      </c>
      <c r="B416" s="13" t="s">
        <v>424</v>
      </c>
      <c r="C416" s="16" t="s">
        <v>751</v>
      </c>
      <c r="D416" s="13">
        <v>10.38</v>
      </c>
      <c r="E416" s="13" t="s">
        <v>706</v>
      </c>
      <c r="F416" s="17" t="s">
        <v>441</v>
      </c>
      <c r="G416" s="11" t="s">
        <v>698</v>
      </c>
      <c r="H416" s="16" t="s">
        <v>444</v>
      </c>
      <c r="I416" s="43"/>
      <c r="J416" s="14"/>
    </row>
    <row r="417" spans="1:10" x14ac:dyDescent="0.3">
      <c r="A417" s="11" t="s">
        <v>1442</v>
      </c>
      <c r="B417" s="11" t="s">
        <v>424</v>
      </c>
      <c r="C417" s="17" t="s">
        <v>750</v>
      </c>
      <c r="D417" s="11">
        <v>19.43</v>
      </c>
      <c r="E417" s="18" t="s">
        <v>749</v>
      </c>
      <c r="F417" s="17" t="s">
        <v>697</v>
      </c>
      <c r="G417" s="17" t="s">
        <v>697</v>
      </c>
      <c r="H417" s="16" t="s">
        <v>444</v>
      </c>
      <c r="I417" s="48" t="s">
        <v>710</v>
      </c>
      <c r="J417" s="14"/>
    </row>
    <row r="418" spans="1:10" x14ac:dyDescent="0.3">
      <c r="A418" s="11" t="s">
        <v>1442</v>
      </c>
      <c r="B418" s="11" t="s">
        <v>424</v>
      </c>
      <c r="C418" s="14" t="s">
        <v>748</v>
      </c>
      <c r="D418" s="13">
        <v>57.56</v>
      </c>
      <c r="E418" s="17" t="s">
        <v>728</v>
      </c>
      <c r="F418" s="17" t="s">
        <v>697</v>
      </c>
      <c r="G418" s="17" t="s">
        <v>697</v>
      </c>
      <c r="H418" s="16" t="s">
        <v>444</v>
      </c>
      <c r="I418" s="44" t="s">
        <v>710</v>
      </c>
      <c r="J418" s="14"/>
    </row>
    <row r="419" spans="1:10" x14ac:dyDescent="0.3">
      <c r="A419" s="11" t="s">
        <v>1442</v>
      </c>
      <c r="B419" s="11" t="s">
        <v>424</v>
      </c>
      <c r="C419" s="16" t="s">
        <v>427</v>
      </c>
      <c r="D419" s="13">
        <v>52.1</v>
      </c>
      <c r="E419" s="16" t="s">
        <v>708</v>
      </c>
      <c r="F419" s="17" t="s">
        <v>697</v>
      </c>
      <c r="G419" s="17" t="s">
        <v>697</v>
      </c>
      <c r="H419" s="16" t="s">
        <v>444</v>
      </c>
      <c r="J419" s="14"/>
    </row>
    <row r="420" spans="1:10" x14ac:dyDescent="0.3">
      <c r="A420" s="11" t="s">
        <v>1442</v>
      </c>
      <c r="B420" s="11" t="s">
        <v>424</v>
      </c>
      <c r="C420" s="17" t="s">
        <v>431</v>
      </c>
      <c r="D420" s="17">
        <v>1.46</v>
      </c>
      <c r="E420" s="17" t="s">
        <v>415</v>
      </c>
      <c r="F420" s="17" t="s">
        <v>745</v>
      </c>
      <c r="G420" s="17" t="s">
        <v>745</v>
      </c>
      <c r="H420" s="16" t="s">
        <v>444</v>
      </c>
      <c r="I420" s="42"/>
      <c r="J420" s="14"/>
    </row>
    <row r="421" spans="1:10" x14ac:dyDescent="0.3">
      <c r="A421" s="11" t="s">
        <v>1442</v>
      </c>
      <c r="B421" s="11" t="s">
        <v>424</v>
      </c>
      <c r="C421" s="17" t="s">
        <v>431</v>
      </c>
      <c r="D421" s="17">
        <v>2.1800000000000002</v>
      </c>
      <c r="E421" s="17" t="s">
        <v>415</v>
      </c>
      <c r="F421" s="17" t="s">
        <v>745</v>
      </c>
      <c r="G421" s="17" t="s">
        <v>745</v>
      </c>
      <c r="H421" s="16" t="s">
        <v>444</v>
      </c>
      <c r="I421" s="42"/>
      <c r="J421" s="14"/>
    </row>
    <row r="422" spans="1:10" x14ac:dyDescent="0.3">
      <c r="A422" s="11" t="s">
        <v>1442</v>
      </c>
      <c r="B422" s="11" t="s">
        <v>424</v>
      </c>
      <c r="C422" s="17" t="s">
        <v>431</v>
      </c>
      <c r="D422" s="17">
        <v>2.13</v>
      </c>
      <c r="E422" s="17" t="s">
        <v>415</v>
      </c>
      <c r="F422" s="17" t="s">
        <v>745</v>
      </c>
      <c r="G422" s="17" t="s">
        <v>745</v>
      </c>
      <c r="H422" s="16" t="s">
        <v>444</v>
      </c>
      <c r="I422" s="42"/>
      <c r="J422" s="14"/>
    </row>
    <row r="423" spans="1:10" x14ac:dyDescent="0.3">
      <c r="A423" s="13" t="s">
        <v>1442</v>
      </c>
      <c r="B423" s="13" t="s">
        <v>424</v>
      </c>
      <c r="C423" s="16" t="s">
        <v>11</v>
      </c>
      <c r="D423" s="16">
        <v>17.86</v>
      </c>
      <c r="E423" s="13" t="s">
        <v>706</v>
      </c>
      <c r="F423" s="17" t="s">
        <v>441</v>
      </c>
      <c r="G423" s="11" t="s">
        <v>698</v>
      </c>
      <c r="H423" s="16" t="s">
        <v>444</v>
      </c>
      <c r="I423" s="43"/>
      <c r="J423" s="14"/>
    </row>
    <row r="424" spans="1:10" x14ac:dyDescent="0.3">
      <c r="A424" s="13" t="s">
        <v>1442</v>
      </c>
      <c r="B424" s="13" t="s">
        <v>424</v>
      </c>
      <c r="C424" s="16" t="s">
        <v>3</v>
      </c>
      <c r="D424" s="16">
        <v>5.18</v>
      </c>
      <c r="E424" s="16" t="s">
        <v>708</v>
      </c>
      <c r="F424" s="17" t="s">
        <v>697</v>
      </c>
      <c r="G424" s="17" t="s">
        <v>697</v>
      </c>
      <c r="H424" s="16" t="s">
        <v>444</v>
      </c>
      <c r="I424" s="43"/>
      <c r="J424" s="14"/>
    </row>
    <row r="425" spans="1:10" x14ac:dyDescent="0.3">
      <c r="A425" s="11" t="s">
        <v>1442</v>
      </c>
      <c r="B425" s="11" t="s">
        <v>424</v>
      </c>
      <c r="C425" s="17" t="s">
        <v>431</v>
      </c>
      <c r="D425" s="17">
        <v>2.38</v>
      </c>
      <c r="E425" s="17" t="s">
        <v>415</v>
      </c>
      <c r="F425" s="17" t="s">
        <v>745</v>
      </c>
      <c r="G425" s="17" t="s">
        <v>745</v>
      </c>
      <c r="H425" s="16" t="s">
        <v>444</v>
      </c>
      <c r="I425" s="42"/>
      <c r="J425" s="14"/>
    </row>
    <row r="426" spans="1:10" x14ac:dyDescent="0.3">
      <c r="A426" s="11" t="s">
        <v>1442</v>
      </c>
      <c r="B426" s="11" t="s">
        <v>424</v>
      </c>
      <c r="C426" s="17" t="s">
        <v>431</v>
      </c>
      <c r="D426" s="17">
        <v>1.69</v>
      </c>
      <c r="E426" s="17" t="s">
        <v>415</v>
      </c>
      <c r="F426" s="17" t="s">
        <v>745</v>
      </c>
      <c r="G426" s="17" t="s">
        <v>745</v>
      </c>
      <c r="H426" s="16" t="s">
        <v>444</v>
      </c>
      <c r="I426" s="42"/>
      <c r="J426" s="14"/>
    </row>
    <row r="427" spans="1:10" x14ac:dyDescent="0.3">
      <c r="A427" s="11" t="s">
        <v>1442</v>
      </c>
      <c r="B427" s="11" t="s">
        <v>424</v>
      </c>
      <c r="C427" s="17" t="s">
        <v>431</v>
      </c>
      <c r="D427" s="17">
        <v>1.8</v>
      </c>
      <c r="E427" s="17" t="s">
        <v>415</v>
      </c>
      <c r="F427" s="17" t="s">
        <v>745</v>
      </c>
      <c r="G427" s="17" t="s">
        <v>745</v>
      </c>
      <c r="H427" s="16" t="s">
        <v>444</v>
      </c>
      <c r="I427" s="43"/>
      <c r="J427" s="14"/>
    </row>
    <row r="428" spans="1:10" x14ac:dyDescent="0.3">
      <c r="A428" s="11" t="s">
        <v>1442</v>
      </c>
      <c r="B428" s="11" t="s">
        <v>424</v>
      </c>
      <c r="C428" s="17" t="s">
        <v>431</v>
      </c>
      <c r="D428" s="17">
        <v>1.86</v>
      </c>
      <c r="E428" s="17" t="s">
        <v>415</v>
      </c>
      <c r="F428" s="17" t="s">
        <v>745</v>
      </c>
      <c r="G428" s="17" t="s">
        <v>745</v>
      </c>
      <c r="H428" s="16" t="s">
        <v>444</v>
      </c>
      <c r="I428" s="42"/>
      <c r="J428" s="14"/>
    </row>
    <row r="429" spans="1:10" x14ac:dyDescent="0.3">
      <c r="A429" s="13" t="s">
        <v>1442</v>
      </c>
      <c r="B429" s="13" t="s">
        <v>424</v>
      </c>
      <c r="C429" s="13" t="s">
        <v>74</v>
      </c>
      <c r="D429" s="13">
        <v>9.2799999999999994</v>
      </c>
      <c r="E429" s="13" t="s">
        <v>706</v>
      </c>
      <c r="F429" s="17" t="s">
        <v>441</v>
      </c>
      <c r="G429" s="11" t="s">
        <v>440</v>
      </c>
      <c r="H429" s="16" t="s">
        <v>444</v>
      </c>
      <c r="I429" s="43"/>
      <c r="J429" s="14"/>
    </row>
    <row r="430" spans="1:10" x14ac:dyDescent="0.3">
      <c r="A430" s="13" t="s">
        <v>1442</v>
      </c>
      <c r="B430" s="13" t="s">
        <v>424</v>
      </c>
      <c r="C430" s="16" t="s">
        <v>434</v>
      </c>
      <c r="D430" s="16">
        <v>11.64</v>
      </c>
      <c r="E430" s="16" t="s">
        <v>416</v>
      </c>
      <c r="F430" s="17" t="s">
        <v>697</v>
      </c>
      <c r="G430" s="17" t="s">
        <v>697</v>
      </c>
      <c r="H430" s="16" t="s">
        <v>444</v>
      </c>
      <c r="I430" s="42"/>
      <c r="J430" s="14"/>
    </row>
    <row r="431" spans="1:10" x14ac:dyDescent="0.3">
      <c r="A431" s="13" t="s">
        <v>1442</v>
      </c>
      <c r="B431" s="13" t="s">
        <v>424</v>
      </c>
      <c r="C431" s="16" t="s">
        <v>25</v>
      </c>
      <c r="D431" s="16">
        <v>13.41</v>
      </c>
      <c r="E431" s="13" t="s">
        <v>706</v>
      </c>
      <c r="F431" s="17" t="s">
        <v>441</v>
      </c>
      <c r="G431" s="11" t="s">
        <v>440</v>
      </c>
      <c r="H431" s="16" t="s">
        <v>444</v>
      </c>
      <c r="I431" s="43"/>
      <c r="J431" s="14"/>
    </row>
    <row r="432" spans="1:10" x14ac:dyDescent="0.3">
      <c r="A432" s="16" t="s">
        <v>1448</v>
      </c>
      <c r="B432" s="16" t="s">
        <v>1230</v>
      </c>
      <c r="C432" s="14" t="s">
        <v>1232</v>
      </c>
      <c r="D432" s="8">
        <v>3.75</v>
      </c>
      <c r="E432" s="13" t="s">
        <v>706</v>
      </c>
      <c r="F432" s="11" t="s">
        <v>723</v>
      </c>
      <c r="G432" s="11" t="s">
        <v>1233</v>
      </c>
      <c r="H432" s="8" t="s">
        <v>435</v>
      </c>
      <c r="I432" s="63" t="s">
        <v>1306</v>
      </c>
      <c r="J432" s="14"/>
    </row>
    <row r="433" spans="1:10" x14ac:dyDescent="0.3">
      <c r="A433" s="16" t="s">
        <v>1448</v>
      </c>
      <c r="B433" s="16" t="s">
        <v>1230</v>
      </c>
      <c r="C433" s="14" t="s">
        <v>231</v>
      </c>
      <c r="D433" s="8">
        <v>12.3</v>
      </c>
      <c r="E433" s="13" t="s">
        <v>749</v>
      </c>
      <c r="F433" s="17" t="s">
        <v>436</v>
      </c>
      <c r="G433" s="17" t="s">
        <v>436</v>
      </c>
      <c r="H433" s="14" t="s">
        <v>435</v>
      </c>
      <c r="I433" s="44" t="s">
        <v>1229</v>
      </c>
      <c r="J433" s="14"/>
    </row>
    <row r="434" spans="1:10" x14ac:dyDescent="0.3">
      <c r="A434" s="13" t="s">
        <v>1448</v>
      </c>
      <c r="B434" s="13" t="s">
        <v>1230</v>
      </c>
      <c r="C434" s="8" t="s">
        <v>1351</v>
      </c>
      <c r="D434" s="8">
        <f>33-3</f>
        <v>30</v>
      </c>
      <c r="E434" s="13" t="s">
        <v>97</v>
      </c>
      <c r="F434" s="11" t="s">
        <v>697</v>
      </c>
      <c r="G434" s="11" t="s">
        <v>697</v>
      </c>
      <c r="H434" s="8" t="s">
        <v>435</v>
      </c>
      <c r="I434" s="55"/>
      <c r="J434" s="14"/>
    </row>
    <row r="435" spans="1:10" x14ac:dyDescent="0.3">
      <c r="A435" s="16" t="s">
        <v>1448</v>
      </c>
      <c r="B435" s="16" t="s">
        <v>1230</v>
      </c>
      <c r="C435" s="14" t="s">
        <v>1237</v>
      </c>
      <c r="D435" s="8">
        <v>3</v>
      </c>
      <c r="E435" s="14" t="s">
        <v>416</v>
      </c>
      <c r="F435" s="17" t="s">
        <v>436</v>
      </c>
      <c r="G435" s="17" t="s">
        <v>436</v>
      </c>
      <c r="H435" s="14" t="s">
        <v>435</v>
      </c>
      <c r="I435" s="44" t="s">
        <v>1325</v>
      </c>
      <c r="J435" s="14"/>
    </row>
    <row r="436" spans="1:10" x14ac:dyDescent="0.3">
      <c r="C436" s="14"/>
      <c r="G436" s="14"/>
      <c r="H436" s="14"/>
      <c r="J436" s="14"/>
    </row>
  </sheetData>
  <pageMargins left="0.7" right="0.7" top="0.75" bottom="0.75" header="0.3" footer="0.3"/>
  <pageSetup paperSize="9" orientation="portrait" horizontalDpi="4294967293" verticalDpi="4294967293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J261"/>
  <sheetViews>
    <sheetView tabSelected="1" zoomScale="60" zoomScaleNormal="60" workbookViewId="0">
      <selection activeCell="C15" sqref="C15"/>
    </sheetView>
  </sheetViews>
  <sheetFormatPr baseColWidth="10" defaultColWidth="11.44140625" defaultRowHeight="14.4" x14ac:dyDescent="0.3"/>
  <cols>
    <col min="1" max="1" width="18.44140625" style="14" bestFit="1" customWidth="1"/>
    <col min="2" max="2" width="20.5546875" style="14" customWidth="1"/>
    <col min="3" max="3" width="49.44140625" customWidth="1"/>
    <col min="4" max="4" width="20.88671875" style="14" bestFit="1" customWidth="1"/>
    <col min="5" max="5" width="35.6640625" style="14" bestFit="1" customWidth="1"/>
    <col min="6" max="6" width="30" style="14" customWidth="1"/>
    <col min="7" max="7" width="22.6640625" style="14" bestFit="1" customWidth="1"/>
    <col min="8" max="8" width="22.6640625" style="14" customWidth="1"/>
    <col min="9" max="9" width="42.5546875" style="44" bestFit="1" customWidth="1"/>
    <col min="10" max="10" width="43.33203125" style="44" customWidth="1"/>
    <col min="11" max="16384" width="11.44140625" style="14"/>
  </cols>
  <sheetData>
    <row r="1" spans="1:10" ht="30.6" x14ac:dyDescent="0.3">
      <c r="A1" s="14" t="s">
        <v>259</v>
      </c>
      <c r="B1" s="14" t="s">
        <v>1417</v>
      </c>
      <c r="C1" s="14" t="s">
        <v>7</v>
      </c>
      <c r="D1" s="14" t="s">
        <v>1</v>
      </c>
      <c r="E1" s="14" t="s">
        <v>1134</v>
      </c>
      <c r="F1" s="14" t="s">
        <v>447</v>
      </c>
      <c r="G1" s="14" t="s">
        <v>746</v>
      </c>
      <c r="H1" s="14" t="s">
        <v>701</v>
      </c>
      <c r="I1" s="14" t="s">
        <v>134</v>
      </c>
      <c r="J1" s="14"/>
    </row>
    <row r="2" spans="1:10" x14ac:dyDescent="0.3">
      <c r="A2" s="16" t="s">
        <v>1421</v>
      </c>
      <c r="B2" s="16" t="s">
        <v>83</v>
      </c>
      <c r="C2" s="14" t="s">
        <v>292</v>
      </c>
      <c r="D2" s="14">
        <v>26.23</v>
      </c>
      <c r="E2" s="14" t="s">
        <v>706</v>
      </c>
      <c r="F2" s="11" t="s">
        <v>441</v>
      </c>
      <c r="G2" s="11" t="s">
        <v>440</v>
      </c>
      <c r="H2" s="14" t="s">
        <v>444</v>
      </c>
      <c r="J2" s="14"/>
    </row>
    <row r="3" spans="1:10" x14ac:dyDescent="0.3">
      <c r="A3" s="16" t="s">
        <v>1421</v>
      </c>
      <c r="B3" s="16" t="s">
        <v>83</v>
      </c>
      <c r="C3" s="14" t="s">
        <v>114</v>
      </c>
      <c r="D3" s="14">
        <v>18.53</v>
      </c>
      <c r="E3" s="14" t="s">
        <v>706</v>
      </c>
      <c r="F3" s="11" t="s">
        <v>441</v>
      </c>
      <c r="G3" s="11" t="s">
        <v>440</v>
      </c>
      <c r="H3" s="14" t="s">
        <v>444</v>
      </c>
      <c r="J3" s="14"/>
    </row>
    <row r="4" spans="1:10" x14ac:dyDescent="0.3">
      <c r="A4" s="16" t="s">
        <v>1421</v>
      </c>
      <c r="B4" s="16" t="s">
        <v>83</v>
      </c>
      <c r="C4" s="14" t="s">
        <v>295</v>
      </c>
      <c r="D4" s="14">
        <v>15.84</v>
      </c>
      <c r="E4" s="14" t="s">
        <v>706</v>
      </c>
      <c r="F4" s="11" t="s">
        <v>441</v>
      </c>
      <c r="G4" s="11" t="s">
        <v>440</v>
      </c>
      <c r="H4" s="14" t="s">
        <v>444</v>
      </c>
      <c r="J4" s="14"/>
    </row>
    <row r="5" spans="1:10" x14ac:dyDescent="0.3">
      <c r="A5" s="16" t="s">
        <v>1421</v>
      </c>
      <c r="B5" s="16" t="s">
        <v>83</v>
      </c>
      <c r="C5" s="14" t="s">
        <v>296</v>
      </c>
      <c r="D5" s="14">
        <v>14.75</v>
      </c>
      <c r="E5" s="14" t="s">
        <v>706</v>
      </c>
      <c r="F5" s="11" t="s">
        <v>441</v>
      </c>
      <c r="G5" s="11" t="s">
        <v>440</v>
      </c>
      <c r="H5" s="14" t="s">
        <v>444</v>
      </c>
      <c r="J5" s="14"/>
    </row>
    <row r="6" spans="1:10" x14ac:dyDescent="0.3">
      <c r="A6" s="16" t="s">
        <v>1421</v>
      </c>
      <c r="B6" s="16" t="s">
        <v>83</v>
      </c>
      <c r="C6" s="14" t="s">
        <v>297</v>
      </c>
      <c r="D6" s="14">
        <v>18.3</v>
      </c>
      <c r="E6" s="14" t="s">
        <v>708</v>
      </c>
      <c r="F6" s="14" t="s">
        <v>697</v>
      </c>
      <c r="G6" s="14" t="s">
        <v>697</v>
      </c>
      <c r="H6" s="14" t="s">
        <v>444</v>
      </c>
      <c r="J6" s="14"/>
    </row>
    <row r="7" spans="1:10" x14ac:dyDescent="0.3">
      <c r="A7" s="16" t="s">
        <v>1421</v>
      </c>
      <c r="B7" s="16" t="s">
        <v>83</v>
      </c>
      <c r="C7" s="14" t="s">
        <v>122</v>
      </c>
      <c r="D7" s="14">
        <v>35.869999999999997</v>
      </c>
      <c r="E7" s="14" t="s">
        <v>708</v>
      </c>
      <c r="F7" s="14" t="s">
        <v>697</v>
      </c>
      <c r="G7" s="14" t="s">
        <v>697</v>
      </c>
      <c r="H7" s="14" t="s">
        <v>444</v>
      </c>
      <c r="J7" s="14"/>
    </row>
    <row r="8" spans="1:10" x14ac:dyDescent="0.3">
      <c r="A8" s="16" t="s">
        <v>1421</v>
      </c>
      <c r="B8" s="16" t="s">
        <v>83</v>
      </c>
      <c r="C8" s="14" t="s">
        <v>298</v>
      </c>
      <c r="D8" s="14">
        <v>13.85</v>
      </c>
      <c r="E8" s="14" t="s">
        <v>708</v>
      </c>
      <c r="F8" s="14" t="s">
        <v>697</v>
      </c>
      <c r="G8" s="14" t="s">
        <v>697</v>
      </c>
      <c r="H8" s="14" t="s">
        <v>444</v>
      </c>
      <c r="J8" s="14"/>
    </row>
    <row r="9" spans="1:10" x14ac:dyDescent="0.3">
      <c r="A9" s="16" t="s">
        <v>1421</v>
      </c>
      <c r="B9" s="16" t="s">
        <v>83</v>
      </c>
      <c r="C9" s="14" t="s">
        <v>299</v>
      </c>
      <c r="D9" s="14">
        <v>13.39</v>
      </c>
      <c r="E9" s="14" t="s">
        <v>708</v>
      </c>
      <c r="F9" s="14" t="s">
        <v>697</v>
      </c>
      <c r="G9" s="14" t="s">
        <v>697</v>
      </c>
      <c r="H9" s="14" t="s">
        <v>444</v>
      </c>
      <c r="J9" s="14"/>
    </row>
    <row r="10" spans="1:10" x14ac:dyDescent="0.3">
      <c r="A10" s="16" t="s">
        <v>1421</v>
      </c>
      <c r="B10" s="16" t="s">
        <v>83</v>
      </c>
      <c r="C10" s="14" t="s">
        <v>300</v>
      </c>
      <c r="D10" s="14">
        <v>1.45</v>
      </c>
      <c r="E10" s="14" t="s">
        <v>708</v>
      </c>
      <c r="F10" s="14" t="s">
        <v>697</v>
      </c>
      <c r="G10" s="14" t="s">
        <v>697</v>
      </c>
      <c r="H10" s="14" t="s">
        <v>444</v>
      </c>
      <c r="J10" s="14"/>
    </row>
    <row r="11" spans="1:10" x14ac:dyDescent="0.3">
      <c r="A11" s="16" t="s">
        <v>1421</v>
      </c>
      <c r="B11" s="16" t="s">
        <v>83</v>
      </c>
      <c r="C11" s="14" t="s">
        <v>301</v>
      </c>
      <c r="D11" s="14">
        <v>1.45</v>
      </c>
      <c r="E11" s="14" t="s">
        <v>708</v>
      </c>
      <c r="F11" s="14" t="s">
        <v>697</v>
      </c>
      <c r="G11" s="14" t="s">
        <v>697</v>
      </c>
      <c r="H11" s="14" t="s">
        <v>444</v>
      </c>
      <c r="J11" s="14"/>
    </row>
    <row r="12" spans="1:10" x14ac:dyDescent="0.3">
      <c r="A12" s="16" t="s">
        <v>1421</v>
      </c>
      <c r="B12" s="16" t="s">
        <v>83</v>
      </c>
      <c r="C12" s="14" t="s">
        <v>302</v>
      </c>
      <c r="D12" s="14">
        <v>3.3</v>
      </c>
      <c r="E12" s="14" t="s">
        <v>708</v>
      </c>
      <c r="F12" s="14" t="s">
        <v>697</v>
      </c>
      <c r="G12" s="14" t="s">
        <v>697</v>
      </c>
      <c r="H12" s="14" t="s">
        <v>444</v>
      </c>
      <c r="J12" s="14"/>
    </row>
    <row r="13" spans="1:10" x14ac:dyDescent="0.3">
      <c r="A13" s="16" t="s">
        <v>1421</v>
      </c>
      <c r="B13" s="16" t="s">
        <v>83</v>
      </c>
      <c r="C13" s="14" t="s">
        <v>1269</v>
      </c>
      <c r="D13" s="14">
        <v>13.37</v>
      </c>
      <c r="E13" s="14" t="s">
        <v>728</v>
      </c>
      <c r="F13" s="14" t="s">
        <v>697</v>
      </c>
      <c r="G13" s="14" t="s">
        <v>697</v>
      </c>
      <c r="H13" s="14" t="s">
        <v>444</v>
      </c>
      <c r="I13" s="44" t="s">
        <v>710</v>
      </c>
      <c r="J13" s="14"/>
    </row>
    <row r="14" spans="1:10" x14ac:dyDescent="0.3">
      <c r="A14" s="16" t="s">
        <v>1421</v>
      </c>
      <c r="B14" s="16" t="s">
        <v>83</v>
      </c>
      <c r="C14" s="14" t="s">
        <v>303</v>
      </c>
      <c r="D14" s="14">
        <v>20.8</v>
      </c>
      <c r="E14" s="14" t="s">
        <v>708</v>
      </c>
      <c r="F14" s="14" t="s">
        <v>697</v>
      </c>
      <c r="G14" s="14" t="s">
        <v>697</v>
      </c>
      <c r="H14" s="14" t="s">
        <v>444</v>
      </c>
      <c r="J14" s="14"/>
    </row>
    <row r="15" spans="1:10" x14ac:dyDescent="0.3">
      <c r="A15" s="16" t="s">
        <v>1421</v>
      </c>
      <c r="B15" s="16" t="s">
        <v>83</v>
      </c>
      <c r="C15" s="14" t="s">
        <v>275</v>
      </c>
      <c r="D15" s="14">
        <v>15.84</v>
      </c>
      <c r="E15" s="14" t="s">
        <v>728</v>
      </c>
      <c r="F15" s="14" t="s">
        <v>697</v>
      </c>
      <c r="G15" s="14" t="s">
        <v>697</v>
      </c>
      <c r="H15" s="14" t="s">
        <v>444</v>
      </c>
      <c r="I15" s="44" t="s">
        <v>710</v>
      </c>
      <c r="J15" s="14"/>
    </row>
    <row r="16" spans="1:10" x14ac:dyDescent="0.3">
      <c r="A16" s="16" t="s">
        <v>1421</v>
      </c>
      <c r="B16" s="16" t="s">
        <v>83</v>
      </c>
      <c r="C16" s="14" t="s">
        <v>304</v>
      </c>
      <c r="D16" s="14">
        <v>11.94</v>
      </c>
      <c r="E16" s="14" t="s">
        <v>415</v>
      </c>
      <c r="F16" s="17" t="s">
        <v>745</v>
      </c>
      <c r="G16" s="17" t="s">
        <v>745</v>
      </c>
      <c r="H16" s="14" t="s">
        <v>444</v>
      </c>
      <c r="J16" s="14"/>
    </row>
    <row r="17" spans="1:10" x14ac:dyDescent="0.3">
      <c r="A17" s="17" t="s">
        <v>1421</v>
      </c>
      <c r="B17" s="17" t="s">
        <v>83</v>
      </c>
      <c r="C17" s="17" t="s">
        <v>0</v>
      </c>
      <c r="D17" s="17">
        <v>151.18</v>
      </c>
      <c r="E17" s="17" t="s">
        <v>705</v>
      </c>
      <c r="F17" s="17" t="s">
        <v>697</v>
      </c>
      <c r="G17" s="14" t="s">
        <v>698</v>
      </c>
      <c r="H17" s="17" t="s">
        <v>444</v>
      </c>
      <c r="I17" s="42"/>
      <c r="J17" s="14"/>
    </row>
    <row r="18" spans="1:10" x14ac:dyDescent="0.3">
      <c r="A18" s="16" t="s">
        <v>1421</v>
      </c>
      <c r="B18" s="16" t="s">
        <v>83</v>
      </c>
      <c r="C18" s="17" t="s">
        <v>305</v>
      </c>
      <c r="D18" s="17">
        <v>18.260000000000002</v>
      </c>
      <c r="E18" s="14" t="s">
        <v>708</v>
      </c>
      <c r="F18" s="14" t="s">
        <v>697</v>
      </c>
      <c r="G18" s="14" t="s">
        <v>697</v>
      </c>
      <c r="H18" s="14" t="s">
        <v>444</v>
      </c>
      <c r="I18" s="70"/>
      <c r="J18" s="14"/>
    </row>
    <row r="19" spans="1:10" x14ac:dyDescent="0.3">
      <c r="A19" s="16" t="s">
        <v>1421</v>
      </c>
      <c r="B19" s="16" t="s">
        <v>83</v>
      </c>
      <c r="C19" s="17" t="s">
        <v>306</v>
      </c>
      <c r="D19" s="17">
        <v>15.78</v>
      </c>
      <c r="E19" s="14" t="s">
        <v>708</v>
      </c>
      <c r="F19" s="14" t="s">
        <v>697</v>
      </c>
      <c r="G19" s="14" t="s">
        <v>697</v>
      </c>
      <c r="H19" s="14" t="s">
        <v>444</v>
      </c>
      <c r="I19" s="70"/>
      <c r="J19" s="14"/>
    </row>
    <row r="20" spans="1:10" x14ac:dyDescent="0.3">
      <c r="A20" s="16" t="s">
        <v>1421</v>
      </c>
      <c r="B20" s="16" t="s">
        <v>83</v>
      </c>
      <c r="C20" s="17" t="s">
        <v>307</v>
      </c>
      <c r="D20" s="17">
        <v>16.34</v>
      </c>
      <c r="E20" s="14" t="s">
        <v>708</v>
      </c>
      <c r="F20" s="14" t="s">
        <v>697</v>
      </c>
      <c r="G20" s="17" t="s">
        <v>697</v>
      </c>
      <c r="H20" s="14" t="s">
        <v>444</v>
      </c>
      <c r="J20" s="14"/>
    </row>
    <row r="21" spans="1:10" x14ac:dyDescent="0.3">
      <c r="A21" s="16" t="s">
        <v>1421</v>
      </c>
      <c r="B21" s="16" t="s">
        <v>83</v>
      </c>
      <c r="C21" s="17" t="s">
        <v>3</v>
      </c>
      <c r="D21" s="17">
        <v>6.04</v>
      </c>
      <c r="E21" s="14" t="s">
        <v>708</v>
      </c>
      <c r="F21" s="14" t="s">
        <v>697</v>
      </c>
      <c r="G21" s="14" t="s">
        <v>697</v>
      </c>
      <c r="H21" s="14" t="s">
        <v>444</v>
      </c>
      <c r="J21" s="14"/>
    </row>
    <row r="22" spans="1:10" x14ac:dyDescent="0.3">
      <c r="A22" s="16" t="s">
        <v>1421</v>
      </c>
      <c r="B22" s="16" t="s">
        <v>83</v>
      </c>
      <c r="C22" s="17" t="s">
        <v>308</v>
      </c>
      <c r="D22" s="17">
        <v>17.71</v>
      </c>
      <c r="E22" s="14" t="s">
        <v>708</v>
      </c>
      <c r="F22" s="14" t="s">
        <v>697</v>
      </c>
      <c r="G22" s="14" t="s">
        <v>697</v>
      </c>
      <c r="H22" s="14" t="s">
        <v>444</v>
      </c>
      <c r="J22" s="14"/>
    </row>
    <row r="23" spans="1:10" s="17" customFormat="1" x14ac:dyDescent="0.3">
      <c r="A23" s="16" t="s">
        <v>1421</v>
      </c>
      <c r="B23" s="16" t="s">
        <v>83</v>
      </c>
      <c r="C23" s="17" t="s">
        <v>309</v>
      </c>
      <c r="D23" s="17">
        <v>9.0500000000000007</v>
      </c>
      <c r="E23" s="14" t="s">
        <v>728</v>
      </c>
      <c r="F23" s="14" t="s">
        <v>697</v>
      </c>
      <c r="G23" s="17" t="s">
        <v>697</v>
      </c>
      <c r="H23" s="14" t="s">
        <v>444</v>
      </c>
      <c r="I23" s="44" t="s">
        <v>710</v>
      </c>
    </row>
    <row r="24" spans="1:10" x14ac:dyDescent="0.3">
      <c r="A24" s="17" t="s">
        <v>1421</v>
      </c>
      <c r="B24" s="17" t="s">
        <v>83</v>
      </c>
      <c r="C24" s="17" t="s">
        <v>744</v>
      </c>
      <c r="D24" s="17">
        <v>15.8</v>
      </c>
      <c r="E24" s="14" t="s">
        <v>708</v>
      </c>
      <c r="F24" s="17" t="s">
        <v>697</v>
      </c>
      <c r="G24" s="14" t="s">
        <v>697</v>
      </c>
      <c r="H24" s="17" t="s">
        <v>444</v>
      </c>
      <c r="I24" s="42"/>
      <c r="J24" s="14"/>
    </row>
    <row r="25" spans="1:10" x14ac:dyDescent="0.3">
      <c r="A25" s="16" t="s">
        <v>1421</v>
      </c>
      <c r="B25" s="16" t="s">
        <v>83</v>
      </c>
      <c r="C25" s="17" t="s">
        <v>310</v>
      </c>
      <c r="D25" s="17">
        <v>12.73</v>
      </c>
      <c r="E25" s="14" t="s">
        <v>708</v>
      </c>
      <c r="F25" s="14" t="s">
        <v>697</v>
      </c>
      <c r="G25" s="17" t="s">
        <v>697</v>
      </c>
      <c r="H25" s="14" t="s">
        <v>444</v>
      </c>
      <c r="J25" s="14"/>
    </row>
    <row r="26" spans="1:10" x14ac:dyDescent="0.3">
      <c r="A26" s="16" t="s">
        <v>1421</v>
      </c>
      <c r="B26" s="16" t="s">
        <v>83</v>
      </c>
      <c r="C26" s="14" t="s">
        <v>311</v>
      </c>
      <c r="D26" s="14">
        <v>11.5</v>
      </c>
      <c r="E26" s="14" t="s">
        <v>728</v>
      </c>
      <c r="F26" s="14" t="s">
        <v>697</v>
      </c>
      <c r="G26" s="17" t="s">
        <v>697</v>
      </c>
      <c r="H26" s="14" t="s">
        <v>444</v>
      </c>
      <c r="I26" s="44" t="s">
        <v>710</v>
      </c>
      <c r="J26" s="14"/>
    </row>
    <row r="27" spans="1:10" x14ac:dyDescent="0.3">
      <c r="A27" s="16" t="s">
        <v>1421</v>
      </c>
      <c r="B27" s="16" t="s">
        <v>83</v>
      </c>
      <c r="C27" s="17" t="s">
        <v>312</v>
      </c>
      <c r="D27" s="17">
        <v>11.11</v>
      </c>
      <c r="E27" s="14" t="s">
        <v>706</v>
      </c>
      <c r="F27" s="17" t="s">
        <v>441</v>
      </c>
      <c r="G27" s="14" t="s">
        <v>698</v>
      </c>
      <c r="H27" s="14" t="s">
        <v>444</v>
      </c>
      <c r="J27" s="14"/>
    </row>
    <row r="28" spans="1:10" x14ac:dyDescent="0.3">
      <c r="A28" s="16" t="s">
        <v>1421</v>
      </c>
      <c r="B28" s="16" t="s">
        <v>83</v>
      </c>
      <c r="C28" s="17" t="s">
        <v>231</v>
      </c>
      <c r="D28" s="17">
        <v>11.11</v>
      </c>
      <c r="E28" s="14" t="s">
        <v>712</v>
      </c>
      <c r="F28" s="14" t="s">
        <v>697</v>
      </c>
      <c r="G28" s="14" t="s">
        <v>697</v>
      </c>
      <c r="H28" s="14" t="s">
        <v>444</v>
      </c>
      <c r="I28" s="44" t="s">
        <v>710</v>
      </c>
      <c r="J28" s="14"/>
    </row>
    <row r="29" spans="1:10" x14ac:dyDescent="0.3">
      <c r="A29" s="16" t="s">
        <v>1421</v>
      </c>
      <c r="B29" s="16" t="s">
        <v>83</v>
      </c>
      <c r="C29" s="17" t="s">
        <v>264</v>
      </c>
      <c r="D29" s="17">
        <v>12.49</v>
      </c>
      <c r="E29" s="14" t="s">
        <v>706</v>
      </c>
      <c r="F29" s="17" t="s">
        <v>441</v>
      </c>
      <c r="G29" s="14" t="s">
        <v>698</v>
      </c>
      <c r="H29" s="14" t="s">
        <v>444</v>
      </c>
      <c r="J29" s="14"/>
    </row>
    <row r="30" spans="1:10" x14ac:dyDescent="0.3">
      <c r="A30" s="16" t="s">
        <v>1421</v>
      </c>
      <c r="B30" s="16" t="s">
        <v>83</v>
      </c>
      <c r="C30" s="14" t="s">
        <v>313</v>
      </c>
      <c r="D30" s="14">
        <v>2.62</v>
      </c>
      <c r="E30" s="14" t="s">
        <v>416</v>
      </c>
      <c r="F30" s="14" t="s">
        <v>697</v>
      </c>
      <c r="G30" s="14" t="s">
        <v>697</v>
      </c>
      <c r="H30" s="14" t="s">
        <v>444</v>
      </c>
      <c r="J30" s="14"/>
    </row>
    <row r="31" spans="1:10" x14ac:dyDescent="0.3">
      <c r="A31" s="16" t="s">
        <v>1421</v>
      </c>
      <c r="B31" s="16" t="s">
        <v>83</v>
      </c>
      <c r="C31" s="14" t="s">
        <v>314</v>
      </c>
      <c r="D31" s="14">
        <v>18.73</v>
      </c>
      <c r="E31" s="14" t="s">
        <v>708</v>
      </c>
      <c r="F31" s="14" t="s">
        <v>697</v>
      </c>
      <c r="G31" s="14" t="s">
        <v>697</v>
      </c>
      <c r="H31" s="14" t="s">
        <v>444</v>
      </c>
      <c r="J31" s="14"/>
    </row>
    <row r="32" spans="1:10" x14ac:dyDescent="0.3">
      <c r="A32" s="17" t="s">
        <v>1421</v>
      </c>
      <c r="B32" s="17" t="s">
        <v>83</v>
      </c>
      <c r="C32" s="17" t="s">
        <v>317</v>
      </c>
      <c r="D32" s="17">
        <v>15.62</v>
      </c>
      <c r="E32" s="14" t="s">
        <v>708</v>
      </c>
      <c r="F32" s="17" t="s">
        <v>697</v>
      </c>
      <c r="G32" s="17" t="s">
        <v>697</v>
      </c>
      <c r="H32" s="17" t="s">
        <v>444</v>
      </c>
      <c r="I32" s="42"/>
      <c r="J32" s="14"/>
    </row>
    <row r="33" spans="1:10" x14ac:dyDescent="0.3">
      <c r="A33" s="16" t="s">
        <v>1421</v>
      </c>
      <c r="B33" s="16" t="s">
        <v>83</v>
      </c>
      <c r="C33" s="14" t="s">
        <v>316</v>
      </c>
      <c r="D33" s="14">
        <v>16.71</v>
      </c>
      <c r="E33" s="14" t="s">
        <v>708</v>
      </c>
      <c r="F33" s="14" t="s">
        <v>697</v>
      </c>
      <c r="G33" s="17" t="s">
        <v>697</v>
      </c>
      <c r="H33" s="14" t="s">
        <v>444</v>
      </c>
      <c r="J33" s="14"/>
    </row>
    <row r="34" spans="1:10" x14ac:dyDescent="0.3">
      <c r="A34" s="16" t="s">
        <v>1421</v>
      </c>
      <c r="B34" s="16" t="s">
        <v>83</v>
      </c>
      <c r="C34" s="14" t="s">
        <v>315</v>
      </c>
      <c r="D34" s="14">
        <v>6.63</v>
      </c>
      <c r="E34" s="14" t="s">
        <v>728</v>
      </c>
      <c r="F34" s="14" t="s">
        <v>697</v>
      </c>
      <c r="G34" s="17" t="s">
        <v>697</v>
      </c>
      <c r="H34" s="14" t="s">
        <v>444</v>
      </c>
      <c r="I34" s="44" t="s">
        <v>710</v>
      </c>
      <c r="J34" s="14"/>
    </row>
    <row r="35" spans="1:10" x14ac:dyDescent="0.3">
      <c r="A35" s="17" t="s">
        <v>1421</v>
      </c>
      <c r="B35" s="17" t="s">
        <v>83</v>
      </c>
      <c r="C35" s="17" t="s">
        <v>318</v>
      </c>
      <c r="D35" s="17">
        <v>29.26</v>
      </c>
      <c r="E35" s="14" t="s">
        <v>708</v>
      </c>
      <c r="F35" s="17" t="s">
        <v>697</v>
      </c>
      <c r="G35" s="17" t="s">
        <v>697</v>
      </c>
      <c r="H35" s="17" t="s">
        <v>444</v>
      </c>
      <c r="I35" s="42"/>
      <c r="J35" s="14"/>
    </row>
    <row r="36" spans="1:10" s="17" customFormat="1" x14ac:dyDescent="0.3">
      <c r="A36" s="16" t="s">
        <v>1421</v>
      </c>
      <c r="B36" s="16" t="s">
        <v>83</v>
      </c>
      <c r="C36" s="14" t="s">
        <v>319</v>
      </c>
      <c r="D36" s="14">
        <v>14.31</v>
      </c>
      <c r="E36" s="14" t="s">
        <v>706</v>
      </c>
      <c r="F36" s="11" t="s">
        <v>441</v>
      </c>
      <c r="G36" s="11" t="s">
        <v>440</v>
      </c>
      <c r="H36" s="14" t="s">
        <v>444</v>
      </c>
      <c r="I36" s="44"/>
    </row>
    <row r="37" spans="1:10" s="17" customFormat="1" x14ac:dyDescent="0.3">
      <c r="A37" s="17" t="s">
        <v>1421</v>
      </c>
      <c r="B37" s="17" t="s">
        <v>83</v>
      </c>
      <c r="C37" s="17" t="s">
        <v>275</v>
      </c>
      <c r="D37" s="17">
        <v>16.27</v>
      </c>
      <c r="E37" s="14" t="s">
        <v>728</v>
      </c>
      <c r="F37" s="14" t="s">
        <v>697</v>
      </c>
      <c r="G37" s="17" t="s">
        <v>697</v>
      </c>
      <c r="H37" s="14" t="s">
        <v>444</v>
      </c>
      <c r="I37" s="44" t="s">
        <v>710</v>
      </c>
    </row>
    <row r="38" spans="1:10" s="17" customFormat="1" x14ac:dyDescent="0.3">
      <c r="A38" s="17" t="s">
        <v>1441</v>
      </c>
      <c r="B38" s="17" t="s">
        <v>321</v>
      </c>
      <c r="C38" s="17" t="s">
        <v>743</v>
      </c>
      <c r="D38" s="17">
        <f>46.47+18.49</f>
        <v>64.959999999999994</v>
      </c>
      <c r="E38" s="17" t="s">
        <v>705</v>
      </c>
      <c r="F38" s="17" t="s">
        <v>441</v>
      </c>
      <c r="G38" s="14" t="s">
        <v>698</v>
      </c>
      <c r="H38" s="17" t="s">
        <v>435</v>
      </c>
      <c r="I38" s="48"/>
    </row>
    <row r="39" spans="1:10" s="17" customFormat="1" x14ac:dyDescent="0.3">
      <c r="A39" s="17" t="s">
        <v>1441</v>
      </c>
      <c r="B39" s="17" t="s">
        <v>321</v>
      </c>
      <c r="C39" s="17" t="s">
        <v>264</v>
      </c>
      <c r="D39" s="17">
        <v>7.71</v>
      </c>
      <c r="E39" s="14" t="s">
        <v>706</v>
      </c>
      <c r="F39" s="17" t="s">
        <v>441</v>
      </c>
      <c r="G39" s="11" t="s">
        <v>698</v>
      </c>
      <c r="H39" s="17" t="s">
        <v>435</v>
      </c>
      <c r="I39" s="48"/>
    </row>
    <row r="40" spans="1:10" s="17" customFormat="1" x14ac:dyDescent="0.3">
      <c r="A40" s="17" t="s">
        <v>1441</v>
      </c>
      <c r="B40" s="17" t="s">
        <v>321</v>
      </c>
      <c r="C40" s="17" t="s">
        <v>322</v>
      </c>
      <c r="D40" s="17">
        <v>18.489999999999998</v>
      </c>
      <c r="E40" s="14" t="s">
        <v>712</v>
      </c>
      <c r="F40" s="17" t="s">
        <v>436</v>
      </c>
      <c r="G40" s="17" t="s">
        <v>436</v>
      </c>
      <c r="H40" s="17" t="s">
        <v>435</v>
      </c>
      <c r="I40" s="44" t="s">
        <v>710</v>
      </c>
    </row>
    <row r="41" spans="1:10" s="17" customFormat="1" x14ac:dyDescent="0.3">
      <c r="A41" s="17" t="s">
        <v>1441</v>
      </c>
      <c r="B41" s="17" t="s">
        <v>321</v>
      </c>
      <c r="C41" s="17" t="s">
        <v>323</v>
      </c>
      <c r="D41" s="17">
        <v>14.07</v>
      </c>
      <c r="E41" s="14" t="s">
        <v>712</v>
      </c>
      <c r="F41" s="17" t="s">
        <v>436</v>
      </c>
      <c r="G41" s="17" t="s">
        <v>436</v>
      </c>
      <c r="H41" s="17" t="s">
        <v>435</v>
      </c>
      <c r="I41" s="44" t="s">
        <v>710</v>
      </c>
    </row>
    <row r="42" spans="1:10" s="17" customFormat="1" x14ac:dyDescent="0.3">
      <c r="A42" s="17" t="s">
        <v>1441</v>
      </c>
      <c r="B42" s="17" t="s">
        <v>321</v>
      </c>
      <c r="C42" s="17" t="s">
        <v>742</v>
      </c>
      <c r="D42" s="17">
        <v>7.42</v>
      </c>
      <c r="E42" s="14" t="s">
        <v>706</v>
      </c>
      <c r="F42" s="17" t="s">
        <v>441</v>
      </c>
      <c r="G42" s="11" t="s">
        <v>440</v>
      </c>
      <c r="H42" s="17" t="s">
        <v>435</v>
      </c>
      <c r="I42" s="48"/>
    </row>
    <row r="43" spans="1:10" s="17" customFormat="1" x14ac:dyDescent="0.3">
      <c r="A43" s="17" t="s">
        <v>1441</v>
      </c>
      <c r="B43" s="17" t="s">
        <v>321</v>
      </c>
      <c r="C43" s="17" t="s">
        <v>327</v>
      </c>
      <c r="D43" s="17">
        <v>27.62</v>
      </c>
      <c r="E43" s="14" t="s">
        <v>706</v>
      </c>
      <c r="F43" s="17" t="s">
        <v>441</v>
      </c>
      <c r="G43" s="11" t="s">
        <v>440</v>
      </c>
      <c r="H43" s="17" t="s">
        <v>435</v>
      </c>
      <c r="I43" s="48"/>
    </row>
    <row r="44" spans="1:10" s="17" customFormat="1" x14ac:dyDescent="0.3">
      <c r="A44" s="17" t="s">
        <v>1441</v>
      </c>
      <c r="B44" s="17" t="s">
        <v>321</v>
      </c>
      <c r="C44" s="17" t="s">
        <v>313</v>
      </c>
      <c r="D44" s="17">
        <v>1.38</v>
      </c>
      <c r="E44" s="14" t="s">
        <v>416</v>
      </c>
      <c r="F44" s="17" t="s">
        <v>436</v>
      </c>
      <c r="G44" s="17" t="s">
        <v>436</v>
      </c>
      <c r="H44" s="17" t="s">
        <v>435</v>
      </c>
      <c r="I44" s="48"/>
    </row>
    <row r="45" spans="1:10" s="17" customFormat="1" x14ac:dyDescent="0.3">
      <c r="A45" s="17" t="s">
        <v>1441</v>
      </c>
      <c r="B45" s="17" t="s">
        <v>321</v>
      </c>
      <c r="C45" s="17" t="s">
        <v>324</v>
      </c>
      <c r="D45" s="17">
        <v>11.94</v>
      </c>
      <c r="E45" s="14" t="s">
        <v>706</v>
      </c>
      <c r="F45" s="17" t="s">
        <v>441</v>
      </c>
      <c r="G45" s="11" t="s">
        <v>440</v>
      </c>
      <c r="H45" s="17" t="s">
        <v>435</v>
      </c>
      <c r="I45" s="48"/>
    </row>
    <row r="46" spans="1:10" s="17" customFormat="1" x14ac:dyDescent="0.3">
      <c r="A46" s="17" t="s">
        <v>1441</v>
      </c>
      <c r="B46" s="17" t="s">
        <v>321</v>
      </c>
      <c r="C46" s="17" t="s">
        <v>325</v>
      </c>
      <c r="D46" s="17">
        <v>14.07</v>
      </c>
      <c r="E46" s="14" t="s">
        <v>706</v>
      </c>
      <c r="F46" s="17" t="s">
        <v>441</v>
      </c>
      <c r="G46" s="11" t="s">
        <v>440</v>
      </c>
      <c r="H46" s="17" t="s">
        <v>435</v>
      </c>
      <c r="I46" s="48"/>
    </row>
    <row r="47" spans="1:10" s="17" customFormat="1" x14ac:dyDescent="0.3">
      <c r="A47" s="17" t="s">
        <v>1441</v>
      </c>
      <c r="B47" s="17" t="s">
        <v>321</v>
      </c>
      <c r="C47" s="17" t="s">
        <v>326</v>
      </c>
      <c r="D47" s="17">
        <v>15.1</v>
      </c>
      <c r="E47" s="14" t="s">
        <v>706</v>
      </c>
      <c r="F47" s="17" t="s">
        <v>441</v>
      </c>
      <c r="G47" s="14" t="s">
        <v>698</v>
      </c>
      <c r="H47" s="17" t="s">
        <v>435</v>
      </c>
      <c r="I47" s="48"/>
    </row>
    <row r="48" spans="1:10" s="17" customFormat="1" x14ac:dyDescent="0.3">
      <c r="A48" s="17" t="s">
        <v>1441</v>
      </c>
      <c r="B48" s="17" t="s">
        <v>321</v>
      </c>
      <c r="C48" s="17" t="s">
        <v>326</v>
      </c>
      <c r="D48" s="17">
        <v>5.72</v>
      </c>
      <c r="E48" s="14" t="s">
        <v>706</v>
      </c>
      <c r="F48" s="17" t="s">
        <v>441</v>
      </c>
      <c r="G48" s="14" t="s">
        <v>698</v>
      </c>
      <c r="H48" s="17" t="s">
        <v>435</v>
      </c>
      <c r="I48" s="48"/>
    </row>
    <row r="49" spans="1:9" s="17" customFormat="1" x14ac:dyDescent="0.3">
      <c r="A49" s="17" t="s">
        <v>1441</v>
      </c>
      <c r="B49" s="17" t="s">
        <v>321</v>
      </c>
      <c r="C49" s="17" t="s">
        <v>326</v>
      </c>
      <c r="D49" s="17">
        <v>8.44</v>
      </c>
      <c r="E49" s="14" t="s">
        <v>706</v>
      </c>
      <c r="F49" s="17" t="s">
        <v>441</v>
      </c>
      <c r="G49" s="14" t="s">
        <v>698</v>
      </c>
      <c r="H49" s="17" t="s">
        <v>435</v>
      </c>
      <c r="I49" s="48"/>
    </row>
    <row r="50" spans="1:9" s="17" customFormat="1" x14ac:dyDescent="0.3">
      <c r="A50" s="17" t="s">
        <v>1441</v>
      </c>
      <c r="B50" s="17" t="s">
        <v>741</v>
      </c>
      <c r="C50" s="17" t="s">
        <v>294</v>
      </c>
      <c r="D50" s="17">
        <v>53.42</v>
      </c>
      <c r="E50" s="14" t="s">
        <v>706</v>
      </c>
      <c r="F50" s="17" t="s">
        <v>441</v>
      </c>
      <c r="G50" s="14" t="s">
        <v>698</v>
      </c>
      <c r="H50" s="17" t="s">
        <v>435</v>
      </c>
      <c r="I50" s="48"/>
    </row>
    <row r="51" spans="1:9" s="17" customFormat="1" x14ac:dyDescent="0.3">
      <c r="A51" s="17" t="s">
        <v>1441</v>
      </c>
      <c r="B51" s="17" t="s">
        <v>741</v>
      </c>
      <c r="C51" s="17" t="s">
        <v>231</v>
      </c>
      <c r="D51" s="17">
        <v>31.51</v>
      </c>
      <c r="E51" s="17" t="s">
        <v>712</v>
      </c>
      <c r="F51" s="17" t="s">
        <v>436</v>
      </c>
      <c r="G51" s="14" t="s">
        <v>436</v>
      </c>
      <c r="H51" s="17" t="s">
        <v>435</v>
      </c>
      <c r="I51" s="44" t="s">
        <v>710</v>
      </c>
    </row>
    <row r="52" spans="1:9" s="17" customFormat="1" x14ac:dyDescent="0.3">
      <c r="A52" s="17" t="s">
        <v>1441</v>
      </c>
      <c r="B52" s="17" t="s">
        <v>293</v>
      </c>
      <c r="C52" s="17" t="s">
        <v>231</v>
      </c>
      <c r="D52" s="17">
        <v>32.020000000000003</v>
      </c>
      <c r="E52" s="17" t="s">
        <v>712</v>
      </c>
      <c r="F52" s="17" t="s">
        <v>436</v>
      </c>
      <c r="G52" s="17" t="s">
        <v>436</v>
      </c>
      <c r="H52" s="17" t="s">
        <v>435</v>
      </c>
      <c r="I52" s="44" t="s">
        <v>710</v>
      </c>
    </row>
    <row r="53" spans="1:9" s="11" customFormat="1" x14ac:dyDescent="0.3">
      <c r="A53" s="17" t="s">
        <v>1441</v>
      </c>
      <c r="B53" s="17" t="s">
        <v>293</v>
      </c>
      <c r="C53" s="17" t="s">
        <v>273</v>
      </c>
      <c r="D53" s="11">
        <v>6</v>
      </c>
      <c r="E53" s="14" t="s">
        <v>706</v>
      </c>
      <c r="F53" s="17" t="s">
        <v>441</v>
      </c>
      <c r="G53" s="11" t="s">
        <v>440</v>
      </c>
      <c r="H53" s="17" t="s">
        <v>435</v>
      </c>
      <c r="I53" s="48"/>
    </row>
    <row r="54" spans="1:9" s="11" customFormat="1" x14ac:dyDescent="0.3">
      <c r="A54" s="11" t="s">
        <v>1441</v>
      </c>
      <c r="B54" s="11" t="s">
        <v>220</v>
      </c>
      <c r="C54" s="11" t="s">
        <v>2</v>
      </c>
      <c r="D54" s="11">
        <v>9.23</v>
      </c>
      <c r="E54" s="14" t="s">
        <v>706</v>
      </c>
      <c r="F54" s="17" t="s">
        <v>441</v>
      </c>
      <c r="G54" s="11" t="s">
        <v>698</v>
      </c>
      <c r="H54" s="17" t="s">
        <v>435</v>
      </c>
      <c r="I54" s="66"/>
    </row>
    <row r="55" spans="1:9" s="11" customFormat="1" x14ac:dyDescent="0.3">
      <c r="A55" s="11" t="s">
        <v>1441</v>
      </c>
      <c r="B55" s="11" t="s">
        <v>220</v>
      </c>
      <c r="C55" s="11" t="s">
        <v>740</v>
      </c>
      <c r="D55" s="11">
        <v>12.72</v>
      </c>
      <c r="E55" s="14" t="s">
        <v>706</v>
      </c>
      <c r="F55" s="17" t="s">
        <v>441</v>
      </c>
      <c r="G55" s="11" t="s">
        <v>440</v>
      </c>
      <c r="H55" s="17" t="s">
        <v>435</v>
      </c>
      <c r="I55" s="66"/>
    </row>
    <row r="56" spans="1:9" s="11" customFormat="1" x14ac:dyDescent="0.3">
      <c r="A56" s="11" t="s">
        <v>1441</v>
      </c>
      <c r="B56" s="11" t="s">
        <v>220</v>
      </c>
      <c r="C56" s="11" t="s">
        <v>739</v>
      </c>
      <c r="D56" s="11">
        <v>18.440000000000001</v>
      </c>
      <c r="E56" s="14" t="s">
        <v>706</v>
      </c>
      <c r="F56" s="17" t="s">
        <v>441</v>
      </c>
      <c r="G56" s="11" t="s">
        <v>440</v>
      </c>
      <c r="H56" s="17" t="s">
        <v>435</v>
      </c>
      <c r="I56" s="66"/>
    </row>
    <row r="57" spans="1:9" s="11" customFormat="1" x14ac:dyDescent="0.3">
      <c r="A57" s="11" t="s">
        <v>1441</v>
      </c>
      <c r="B57" s="11" t="s">
        <v>220</v>
      </c>
      <c r="C57" s="11" t="s">
        <v>738</v>
      </c>
      <c r="D57" s="11">
        <v>12.54</v>
      </c>
      <c r="E57" s="14" t="s">
        <v>706</v>
      </c>
      <c r="F57" s="17" t="s">
        <v>441</v>
      </c>
      <c r="G57" s="11" t="s">
        <v>440</v>
      </c>
      <c r="H57" s="17" t="s">
        <v>435</v>
      </c>
      <c r="I57" s="66"/>
    </row>
    <row r="58" spans="1:9" s="11" customFormat="1" x14ac:dyDescent="0.3">
      <c r="A58" s="11" t="s">
        <v>1441</v>
      </c>
      <c r="B58" s="11" t="s">
        <v>220</v>
      </c>
      <c r="C58" s="11" t="s">
        <v>89</v>
      </c>
      <c r="D58" s="11">
        <v>15.17</v>
      </c>
      <c r="E58" s="11" t="s">
        <v>712</v>
      </c>
      <c r="F58" s="17" t="s">
        <v>697</v>
      </c>
      <c r="G58" s="17" t="s">
        <v>697</v>
      </c>
      <c r="H58" s="17" t="s">
        <v>435</v>
      </c>
      <c r="I58" s="44" t="s">
        <v>710</v>
      </c>
    </row>
    <row r="59" spans="1:9" s="17" customFormat="1" x14ac:dyDescent="0.3">
      <c r="A59" s="17" t="s">
        <v>1441</v>
      </c>
      <c r="B59" s="17" t="s">
        <v>741</v>
      </c>
      <c r="C59" s="11" t="s">
        <v>1397</v>
      </c>
      <c r="D59" s="11">
        <v>8.18</v>
      </c>
      <c r="E59" s="8" t="s">
        <v>706</v>
      </c>
      <c r="F59" s="11" t="s">
        <v>441</v>
      </c>
      <c r="G59" s="8" t="s">
        <v>698</v>
      </c>
      <c r="H59" s="11" t="s">
        <v>435</v>
      </c>
      <c r="I59" s="48"/>
    </row>
    <row r="60" spans="1:9" s="17" customFormat="1" x14ac:dyDescent="0.3">
      <c r="A60" s="17" t="s">
        <v>1441</v>
      </c>
      <c r="B60" s="17" t="s">
        <v>741</v>
      </c>
      <c r="C60" s="11" t="s">
        <v>1397</v>
      </c>
      <c r="D60" s="11">
        <v>6.07</v>
      </c>
      <c r="E60" s="8" t="s">
        <v>706</v>
      </c>
      <c r="F60" s="11" t="s">
        <v>441</v>
      </c>
      <c r="G60" s="8" t="s">
        <v>698</v>
      </c>
      <c r="H60" s="11" t="s">
        <v>435</v>
      </c>
      <c r="I60" s="48"/>
    </row>
    <row r="61" spans="1:9" s="17" customFormat="1" x14ac:dyDescent="0.3">
      <c r="A61" s="17" t="s">
        <v>1441</v>
      </c>
      <c r="B61" s="17" t="s">
        <v>741</v>
      </c>
      <c r="C61" s="11" t="s">
        <v>1397</v>
      </c>
      <c r="D61" s="11">
        <v>5.8</v>
      </c>
      <c r="E61" s="8" t="s">
        <v>706</v>
      </c>
      <c r="F61" s="11" t="s">
        <v>441</v>
      </c>
      <c r="G61" s="8" t="s">
        <v>698</v>
      </c>
      <c r="H61" s="11" t="s">
        <v>435</v>
      </c>
      <c r="I61" s="48"/>
    </row>
    <row r="62" spans="1:9" s="17" customFormat="1" x14ac:dyDescent="0.3">
      <c r="A62" s="17" t="s">
        <v>1441</v>
      </c>
      <c r="B62" s="17" t="s">
        <v>741</v>
      </c>
      <c r="C62" s="11" t="s">
        <v>1397</v>
      </c>
      <c r="D62" s="11">
        <v>17.13</v>
      </c>
      <c r="E62" s="8" t="s">
        <v>706</v>
      </c>
      <c r="F62" s="11" t="s">
        <v>441</v>
      </c>
      <c r="G62" s="8" t="s">
        <v>698</v>
      </c>
      <c r="H62" s="11" t="s">
        <v>435</v>
      </c>
      <c r="I62" s="48"/>
    </row>
    <row r="63" spans="1:9" s="17" customFormat="1" x14ac:dyDescent="0.3">
      <c r="A63" s="17" t="s">
        <v>1441</v>
      </c>
      <c r="B63" s="17" t="s">
        <v>741</v>
      </c>
      <c r="C63" s="11" t="s">
        <v>1397</v>
      </c>
      <c r="D63" s="11">
        <v>3.37</v>
      </c>
      <c r="E63" s="8" t="s">
        <v>706</v>
      </c>
      <c r="F63" s="11" t="s">
        <v>441</v>
      </c>
      <c r="G63" s="8" t="s">
        <v>698</v>
      </c>
      <c r="H63" s="11" t="s">
        <v>435</v>
      </c>
      <c r="I63" s="48"/>
    </row>
    <row r="64" spans="1:9" s="17" customFormat="1" x14ac:dyDescent="0.3">
      <c r="A64" s="17" t="s">
        <v>1441</v>
      </c>
      <c r="B64" s="17" t="s">
        <v>741</v>
      </c>
      <c r="C64" s="11" t="s">
        <v>1397</v>
      </c>
      <c r="D64" s="11">
        <v>9.35</v>
      </c>
      <c r="E64" s="8" t="s">
        <v>706</v>
      </c>
      <c r="F64" s="11" t="s">
        <v>441</v>
      </c>
      <c r="G64" s="8" t="s">
        <v>698</v>
      </c>
      <c r="H64" s="11" t="s">
        <v>435</v>
      </c>
      <c r="I64" s="48"/>
    </row>
    <row r="65" spans="1:9" s="17" customFormat="1" x14ac:dyDescent="0.3">
      <c r="A65" s="17" t="s">
        <v>1452</v>
      </c>
      <c r="B65" s="17" t="s">
        <v>1360</v>
      </c>
      <c r="C65" s="11" t="s">
        <v>328</v>
      </c>
      <c r="D65" s="11">
        <v>68.34</v>
      </c>
      <c r="E65" s="16" t="s">
        <v>446</v>
      </c>
      <c r="F65" s="17" t="s">
        <v>441</v>
      </c>
      <c r="G65" s="14" t="s">
        <v>698</v>
      </c>
      <c r="H65" s="17" t="s">
        <v>435</v>
      </c>
      <c r="I65" s="48"/>
    </row>
    <row r="66" spans="1:9" s="17" customFormat="1" x14ac:dyDescent="0.3">
      <c r="A66" s="17" t="s">
        <v>1452</v>
      </c>
      <c r="B66" s="17" t="s">
        <v>1360</v>
      </c>
      <c r="C66" s="11" t="s">
        <v>329</v>
      </c>
      <c r="D66" s="11">
        <v>77.7</v>
      </c>
      <c r="E66" s="14" t="s">
        <v>705</v>
      </c>
      <c r="F66" s="17" t="s">
        <v>441</v>
      </c>
      <c r="G66" s="14" t="s">
        <v>698</v>
      </c>
      <c r="H66" s="17" t="s">
        <v>435</v>
      </c>
      <c r="I66" s="48"/>
    </row>
    <row r="67" spans="1:9" s="17" customFormat="1" x14ac:dyDescent="0.3">
      <c r="A67" s="17" t="s">
        <v>1452</v>
      </c>
      <c r="B67" s="17" t="s">
        <v>1360</v>
      </c>
      <c r="C67" s="11" t="s">
        <v>1365</v>
      </c>
      <c r="D67" s="11">
        <v>25.17</v>
      </c>
      <c r="E67" s="14" t="s">
        <v>446</v>
      </c>
      <c r="F67" s="17" t="s">
        <v>441</v>
      </c>
      <c r="G67" s="14" t="s">
        <v>440</v>
      </c>
      <c r="H67" s="17" t="s">
        <v>435</v>
      </c>
      <c r="I67" s="48"/>
    </row>
    <row r="68" spans="1:9" s="17" customFormat="1" x14ac:dyDescent="0.3">
      <c r="A68" s="17" t="s">
        <v>1448</v>
      </c>
      <c r="B68" s="17" t="s">
        <v>216</v>
      </c>
      <c r="C68" s="11" t="s">
        <v>330</v>
      </c>
      <c r="D68" s="11">
        <v>12.03</v>
      </c>
      <c r="E68" s="14" t="s">
        <v>706</v>
      </c>
      <c r="F68" s="17" t="s">
        <v>441</v>
      </c>
      <c r="G68" s="11" t="s">
        <v>698</v>
      </c>
      <c r="H68" s="17" t="s">
        <v>435</v>
      </c>
      <c r="I68" s="48"/>
    </row>
    <row r="69" spans="1:9" s="17" customFormat="1" x14ac:dyDescent="0.3">
      <c r="A69" s="17" t="s">
        <v>1448</v>
      </c>
      <c r="B69" s="17" t="s">
        <v>1455</v>
      </c>
      <c r="C69" s="11" t="s">
        <v>331</v>
      </c>
      <c r="D69" s="11">
        <v>31.59</v>
      </c>
      <c r="E69" s="14" t="s">
        <v>706</v>
      </c>
      <c r="F69" s="17" t="s">
        <v>441</v>
      </c>
      <c r="G69" s="11" t="s">
        <v>440</v>
      </c>
      <c r="H69" s="17" t="s">
        <v>435</v>
      </c>
      <c r="I69" s="48"/>
    </row>
    <row r="70" spans="1:9" s="17" customFormat="1" x14ac:dyDescent="0.3">
      <c r="A70" s="17" t="s">
        <v>1448</v>
      </c>
      <c r="B70" s="17" t="s">
        <v>1455</v>
      </c>
      <c r="C70" s="11" t="s">
        <v>332</v>
      </c>
      <c r="D70" s="11">
        <v>19.239999999999998</v>
      </c>
      <c r="E70" s="14" t="s">
        <v>706</v>
      </c>
      <c r="F70" s="17" t="s">
        <v>441</v>
      </c>
      <c r="G70" s="11" t="s">
        <v>440</v>
      </c>
      <c r="H70" s="17" t="s">
        <v>435</v>
      </c>
      <c r="I70" s="48"/>
    </row>
    <row r="71" spans="1:9" s="17" customFormat="1" x14ac:dyDescent="0.3">
      <c r="A71" s="17" t="s">
        <v>1448</v>
      </c>
      <c r="B71" s="17" t="s">
        <v>1455</v>
      </c>
      <c r="C71" s="11" t="s">
        <v>1356</v>
      </c>
      <c r="D71" s="11">
        <v>23.8</v>
      </c>
      <c r="E71" s="14" t="s">
        <v>706</v>
      </c>
      <c r="F71" s="17" t="s">
        <v>441</v>
      </c>
      <c r="G71" s="11" t="s">
        <v>440</v>
      </c>
      <c r="H71" s="17" t="s">
        <v>435</v>
      </c>
      <c r="I71" s="48"/>
    </row>
    <row r="72" spans="1:9" s="17" customFormat="1" x14ac:dyDescent="0.3">
      <c r="A72" s="17" t="s">
        <v>1448</v>
      </c>
      <c r="B72" s="17" t="s">
        <v>1454</v>
      </c>
      <c r="C72" s="11" t="s">
        <v>122</v>
      </c>
      <c r="D72" s="11">
        <v>17.27</v>
      </c>
      <c r="E72" s="14" t="s">
        <v>706</v>
      </c>
      <c r="F72" s="17" t="s">
        <v>441</v>
      </c>
      <c r="G72" s="14" t="s">
        <v>440</v>
      </c>
      <c r="H72" s="17" t="s">
        <v>435</v>
      </c>
      <c r="I72" s="48"/>
    </row>
    <row r="73" spans="1:9" s="17" customFormat="1" x14ac:dyDescent="0.3">
      <c r="A73" s="17" t="s">
        <v>1452</v>
      </c>
      <c r="B73" s="17" t="s">
        <v>1360</v>
      </c>
      <c r="C73" s="11" t="s">
        <v>333</v>
      </c>
      <c r="D73" s="11">
        <v>56.45</v>
      </c>
      <c r="E73" s="11" t="s">
        <v>717</v>
      </c>
      <c r="F73" s="17" t="s">
        <v>441</v>
      </c>
      <c r="G73" s="11" t="s">
        <v>440</v>
      </c>
      <c r="H73" s="17" t="s">
        <v>435</v>
      </c>
      <c r="I73" s="48" t="s">
        <v>710</v>
      </c>
    </row>
    <row r="74" spans="1:9" s="17" customFormat="1" x14ac:dyDescent="0.3">
      <c r="A74" s="17" t="s">
        <v>1448</v>
      </c>
      <c r="B74" s="17" t="s">
        <v>216</v>
      </c>
      <c r="C74" s="11" t="s">
        <v>335</v>
      </c>
      <c r="D74" s="11">
        <v>19.63</v>
      </c>
      <c r="E74" s="14" t="s">
        <v>706</v>
      </c>
      <c r="F74" s="17" t="s">
        <v>441</v>
      </c>
      <c r="G74" s="11" t="s">
        <v>440</v>
      </c>
      <c r="H74" s="17" t="s">
        <v>435</v>
      </c>
      <c r="I74" s="48"/>
    </row>
    <row r="75" spans="1:9" s="17" customFormat="1" x14ac:dyDescent="0.3">
      <c r="A75" s="17" t="s">
        <v>1448</v>
      </c>
      <c r="B75" s="17" t="s">
        <v>216</v>
      </c>
      <c r="C75" s="11" t="s">
        <v>334</v>
      </c>
      <c r="D75" s="11">
        <v>14.64</v>
      </c>
      <c r="E75" s="14" t="s">
        <v>706</v>
      </c>
      <c r="F75" s="17" t="s">
        <v>441</v>
      </c>
      <c r="G75" s="11" t="s">
        <v>440</v>
      </c>
      <c r="H75" s="17" t="s">
        <v>435</v>
      </c>
      <c r="I75" s="48"/>
    </row>
    <row r="76" spans="1:9" s="17" customFormat="1" x14ac:dyDescent="0.3">
      <c r="A76" s="17" t="s">
        <v>1448</v>
      </c>
      <c r="B76" s="17" t="s">
        <v>1455</v>
      </c>
      <c r="C76" s="11" t="s">
        <v>336</v>
      </c>
      <c r="D76" s="11">
        <v>14.28</v>
      </c>
      <c r="E76" s="14" t="s">
        <v>706</v>
      </c>
      <c r="F76" s="17" t="s">
        <v>441</v>
      </c>
      <c r="G76" s="11" t="s">
        <v>440</v>
      </c>
      <c r="H76" s="17" t="s">
        <v>435</v>
      </c>
      <c r="I76" s="48"/>
    </row>
    <row r="77" spans="1:9" s="17" customFormat="1" x14ac:dyDescent="0.3">
      <c r="A77" s="17" t="s">
        <v>1448</v>
      </c>
      <c r="B77" s="17" t="s">
        <v>1455</v>
      </c>
      <c r="C77" s="11" t="s">
        <v>332</v>
      </c>
      <c r="D77" s="11">
        <v>9.85</v>
      </c>
      <c r="E77" s="14" t="s">
        <v>706</v>
      </c>
      <c r="F77" s="17" t="s">
        <v>441</v>
      </c>
      <c r="G77" s="11" t="s">
        <v>440</v>
      </c>
      <c r="H77" s="17" t="s">
        <v>435</v>
      </c>
      <c r="I77" s="48"/>
    </row>
    <row r="78" spans="1:9" s="17" customFormat="1" x14ac:dyDescent="0.3">
      <c r="A78" s="17" t="s">
        <v>1448</v>
      </c>
      <c r="B78" s="17" t="s">
        <v>216</v>
      </c>
      <c r="C78" s="11" t="s">
        <v>337</v>
      </c>
      <c r="D78" s="11">
        <v>15.5</v>
      </c>
      <c r="E78" s="14" t="s">
        <v>706</v>
      </c>
      <c r="F78" s="17" t="s">
        <v>441</v>
      </c>
      <c r="G78" s="11" t="s">
        <v>440</v>
      </c>
      <c r="H78" s="17" t="s">
        <v>435</v>
      </c>
      <c r="I78" s="48"/>
    </row>
    <row r="79" spans="1:9" s="17" customFormat="1" x14ac:dyDescent="0.3">
      <c r="A79" s="17" t="s">
        <v>1448</v>
      </c>
      <c r="B79" s="17" t="s">
        <v>216</v>
      </c>
      <c r="C79" s="11" t="s">
        <v>338</v>
      </c>
      <c r="D79" s="11">
        <v>35.85</v>
      </c>
      <c r="E79" s="14" t="s">
        <v>706</v>
      </c>
      <c r="F79" s="17" t="s">
        <v>441</v>
      </c>
      <c r="G79" s="11" t="s">
        <v>440</v>
      </c>
      <c r="H79" s="17" t="s">
        <v>435</v>
      </c>
      <c r="I79" s="48"/>
    </row>
    <row r="80" spans="1:9" s="17" customFormat="1" x14ac:dyDescent="0.3">
      <c r="A80" s="17" t="s">
        <v>1448</v>
      </c>
      <c r="B80" s="17" t="s">
        <v>216</v>
      </c>
      <c r="C80" s="11" t="s">
        <v>340</v>
      </c>
      <c r="D80" s="11">
        <v>35.93</v>
      </c>
      <c r="E80" s="14" t="s">
        <v>706</v>
      </c>
      <c r="F80" s="17" t="s">
        <v>441</v>
      </c>
      <c r="G80" s="11" t="s">
        <v>440</v>
      </c>
      <c r="H80" s="17" t="s">
        <v>435</v>
      </c>
      <c r="I80" s="48"/>
    </row>
    <row r="81" spans="1:9" s="17" customFormat="1" x14ac:dyDescent="0.3">
      <c r="A81" s="17" t="s">
        <v>1448</v>
      </c>
      <c r="B81" s="17" t="s">
        <v>216</v>
      </c>
      <c r="C81" s="11" t="s">
        <v>339</v>
      </c>
      <c r="D81" s="11">
        <v>29.72</v>
      </c>
      <c r="E81" s="14" t="s">
        <v>706</v>
      </c>
      <c r="F81" s="17" t="s">
        <v>441</v>
      </c>
      <c r="G81" s="11" t="s">
        <v>440</v>
      </c>
      <c r="H81" s="17" t="s">
        <v>435</v>
      </c>
      <c r="I81" s="48"/>
    </row>
    <row r="82" spans="1:9" s="17" customFormat="1" x14ac:dyDescent="0.3">
      <c r="A82" s="17" t="s">
        <v>1448</v>
      </c>
      <c r="B82" s="17" t="s">
        <v>216</v>
      </c>
      <c r="C82" s="11" t="s">
        <v>341</v>
      </c>
      <c r="D82" s="11">
        <v>35.4</v>
      </c>
      <c r="E82" s="14" t="s">
        <v>706</v>
      </c>
      <c r="F82" s="17" t="s">
        <v>441</v>
      </c>
      <c r="G82" s="11" t="s">
        <v>440</v>
      </c>
      <c r="H82" s="17" t="s">
        <v>435</v>
      </c>
      <c r="I82" s="48"/>
    </row>
    <row r="83" spans="1:9" s="17" customFormat="1" x14ac:dyDescent="0.3">
      <c r="A83" s="17" t="s">
        <v>1452</v>
      </c>
      <c r="B83" s="17" t="s">
        <v>1360</v>
      </c>
      <c r="C83" s="11" t="s">
        <v>252</v>
      </c>
      <c r="D83" s="11">
        <v>35.42</v>
      </c>
      <c r="E83" s="11" t="s">
        <v>717</v>
      </c>
      <c r="F83" s="17" t="s">
        <v>441</v>
      </c>
      <c r="G83" s="11" t="s">
        <v>440</v>
      </c>
      <c r="H83" s="17" t="s">
        <v>435</v>
      </c>
      <c r="I83" s="48" t="s">
        <v>710</v>
      </c>
    </row>
    <row r="84" spans="1:9" s="17" customFormat="1" x14ac:dyDescent="0.3">
      <c r="A84" s="17" t="s">
        <v>1452</v>
      </c>
      <c r="B84" s="17" t="s">
        <v>1360</v>
      </c>
      <c r="C84" s="11" t="s">
        <v>11</v>
      </c>
      <c r="D84" s="11">
        <v>21.65</v>
      </c>
      <c r="E84" s="14" t="s">
        <v>706</v>
      </c>
      <c r="F84" s="17" t="s">
        <v>441</v>
      </c>
      <c r="G84" s="14" t="s">
        <v>698</v>
      </c>
      <c r="H84" s="17" t="s">
        <v>435</v>
      </c>
      <c r="I84" s="48"/>
    </row>
    <row r="85" spans="1:9" s="17" customFormat="1" x14ac:dyDescent="0.3">
      <c r="A85" s="17" t="s">
        <v>1452</v>
      </c>
      <c r="B85" s="17" t="s">
        <v>1360</v>
      </c>
      <c r="C85" s="11" t="s">
        <v>737</v>
      </c>
      <c r="D85" s="11">
        <v>5.61</v>
      </c>
      <c r="E85" s="14" t="s">
        <v>416</v>
      </c>
      <c r="F85" s="17" t="s">
        <v>697</v>
      </c>
      <c r="G85" s="17" t="s">
        <v>697</v>
      </c>
      <c r="H85" s="17" t="s">
        <v>435</v>
      </c>
      <c r="I85" s="48"/>
    </row>
    <row r="86" spans="1:9" s="17" customFormat="1" x14ac:dyDescent="0.3">
      <c r="A86" s="17" t="s">
        <v>1452</v>
      </c>
      <c r="B86" s="17" t="s">
        <v>1360</v>
      </c>
      <c r="C86" s="11" t="s">
        <v>736</v>
      </c>
      <c r="D86" s="11">
        <v>7.89</v>
      </c>
      <c r="E86" s="14" t="s">
        <v>416</v>
      </c>
      <c r="F86" s="17" t="s">
        <v>697</v>
      </c>
      <c r="G86" s="17" t="s">
        <v>697</v>
      </c>
      <c r="H86" s="17" t="s">
        <v>435</v>
      </c>
      <c r="I86" s="48"/>
    </row>
    <row r="87" spans="1:9" s="17" customFormat="1" x14ac:dyDescent="0.3">
      <c r="A87" s="17" t="s">
        <v>1452</v>
      </c>
      <c r="B87" s="17" t="s">
        <v>1360</v>
      </c>
      <c r="C87" s="11" t="s">
        <v>231</v>
      </c>
      <c r="D87" s="11">
        <v>11.52</v>
      </c>
      <c r="E87" s="17" t="s">
        <v>712</v>
      </c>
      <c r="F87" s="17" t="s">
        <v>697</v>
      </c>
      <c r="G87" s="17" t="s">
        <v>697</v>
      </c>
      <c r="H87" s="17" t="s">
        <v>435</v>
      </c>
      <c r="I87" s="44" t="s">
        <v>710</v>
      </c>
    </row>
    <row r="88" spans="1:9" s="17" customFormat="1" x14ac:dyDescent="0.3">
      <c r="A88" s="17" t="s">
        <v>1448</v>
      </c>
      <c r="B88" s="17" t="s">
        <v>216</v>
      </c>
      <c r="C88" s="11" t="s">
        <v>17</v>
      </c>
      <c r="D88" s="11">
        <v>11.55</v>
      </c>
      <c r="E88" s="14" t="s">
        <v>706</v>
      </c>
      <c r="F88" s="17" t="s">
        <v>441</v>
      </c>
      <c r="G88" s="11" t="s">
        <v>440</v>
      </c>
      <c r="H88" s="17" t="s">
        <v>435</v>
      </c>
      <c r="I88" s="48"/>
    </row>
    <row r="89" spans="1:9" s="17" customFormat="1" x14ac:dyDescent="0.3">
      <c r="A89" s="17" t="s">
        <v>1452</v>
      </c>
      <c r="B89" s="17" t="s">
        <v>1360</v>
      </c>
      <c r="C89" s="11" t="s">
        <v>11</v>
      </c>
      <c r="D89" s="11">
        <v>5.5</v>
      </c>
      <c r="E89" s="14" t="s">
        <v>706</v>
      </c>
      <c r="F89" s="17" t="s">
        <v>441</v>
      </c>
      <c r="G89" s="14" t="s">
        <v>698</v>
      </c>
      <c r="H89" s="17" t="s">
        <v>435</v>
      </c>
      <c r="I89" s="48"/>
    </row>
    <row r="90" spans="1:9" s="17" customFormat="1" x14ac:dyDescent="0.3">
      <c r="A90" s="17" t="s">
        <v>1448</v>
      </c>
      <c r="B90" s="17" t="s">
        <v>216</v>
      </c>
      <c r="C90" s="11" t="s">
        <v>342</v>
      </c>
      <c r="D90" s="11">
        <v>5.25</v>
      </c>
      <c r="E90" s="14" t="s">
        <v>706</v>
      </c>
      <c r="F90" s="17" t="s">
        <v>441</v>
      </c>
      <c r="G90" s="11" t="s">
        <v>440</v>
      </c>
      <c r="H90" s="17" t="s">
        <v>435</v>
      </c>
      <c r="I90" s="48"/>
    </row>
    <row r="91" spans="1:9" s="17" customFormat="1" x14ac:dyDescent="0.3">
      <c r="A91" s="17" t="s">
        <v>1452</v>
      </c>
      <c r="B91" s="17" t="s">
        <v>1360</v>
      </c>
      <c r="C91" s="22" t="s">
        <v>1200</v>
      </c>
      <c r="D91" s="11">
        <v>7.15</v>
      </c>
      <c r="E91" s="14" t="s">
        <v>1174</v>
      </c>
      <c r="F91" s="17" t="s">
        <v>441</v>
      </c>
      <c r="G91" s="14" t="s">
        <v>698</v>
      </c>
      <c r="H91" s="17" t="s">
        <v>435</v>
      </c>
      <c r="I91" s="48"/>
    </row>
    <row r="92" spans="1:9" s="17" customFormat="1" x14ac:dyDescent="0.3">
      <c r="A92" s="11" t="s">
        <v>1441</v>
      </c>
      <c r="B92" s="11" t="s">
        <v>217</v>
      </c>
      <c r="C92" s="11" t="s">
        <v>268</v>
      </c>
      <c r="D92" s="11">
        <v>25.75</v>
      </c>
      <c r="E92" s="14" t="s">
        <v>708</v>
      </c>
      <c r="F92" s="14" t="s">
        <v>697</v>
      </c>
      <c r="G92" s="14" t="s">
        <v>697</v>
      </c>
      <c r="H92" s="8" t="s">
        <v>444</v>
      </c>
      <c r="I92" s="47"/>
    </row>
    <row r="93" spans="1:9" s="17" customFormat="1" x14ac:dyDescent="0.3">
      <c r="A93" s="11" t="s">
        <v>1441</v>
      </c>
      <c r="B93" s="11" t="s">
        <v>217</v>
      </c>
      <c r="C93" s="11" t="s">
        <v>1458</v>
      </c>
      <c r="D93" s="11">
        <v>3.95</v>
      </c>
      <c r="E93" s="14" t="s">
        <v>1174</v>
      </c>
      <c r="F93" s="17" t="s">
        <v>441</v>
      </c>
      <c r="G93" s="14" t="s">
        <v>698</v>
      </c>
      <c r="H93" s="8"/>
      <c r="I93" s="47"/>
    </row>
    <row r="94" spans="1:9" s="17" customFormat="1" x14ac:dyDescent="0.3">
      <c r="A94" s="11" t="s">
        <v>1441</v>
      </c>
      <c r="B94" s="11" t="s">
        <v>217</v>
      </c>
      <c r="C94" s="11" t="s">
        <v>1459</v>
      </c>
      <c r="D94" s="11">
        <v>3.8</v>
      </c>
      <c r="E94" s="14" t="s">
        <v>1174</v>
      </c>
      <c r="F94" s="14" t="s">
        <v>697</v>
      </c>
      <c r="G94" s="14" t="s">
        <v>698</v>
      </c>
      <c r="H94" s="8"/>
      <c r="I94" s="47"/>
    </row>
    <row r="95" spans="1:9" s="17" customFormat="1" x14ac:dyDescent="0.3">
      <c r="A95" s="11" t="s">
        <v>1441</v>
      </c>
      <c r="B95" s="11" t="s">
        <v>217</v>
      </c>
      <c r="C95" s="11" t="s">
        <v>256</v>
      </c>
      <c r="D95" s="11">
        <v>140.44999999999999</v>
      </c>
      <c r="E95" s="14" t="s">
        <v>708</v>
      </c>
      <c r="F95" s="14" t="s">
        <v>697</v>
      </c>
      <c r="G95" s="14" t="s">
        <v>697</v>
      </c>
      <c r="H95" s="8" t="s">
        <v>444</v>
      </c>
      <c r="I95" s="47"/>
    </row>
    <row r="96" spans="1:9" s="17" customFormat="1" x14ac:dyDescent="0.3">
      <c r="A96" s="11" t="s">
        <v>1441</v>
      </c>
      <c r="B96" s="11" t="s">
        <v>217</v>
      </c>
      <c r="C96" s="11" t="s">
        <v>257</v>
      </c>
      <c r="D96" s="11">
        <v>44.39</v>
      </c>
      <c r="E96" s="14" t="s">
        <v>708</v>
      </c>
      <c r="F96" s="14" t="s">
        <v>697</v>
      </c>
      <c r="G96" s="14" t="s">
        <v>697</v>
      </c>
      <c r="H96" s="8" t="s">
        <v>444</v>
      </c>
      <c r="I96" s="47"/>
    </row>
    <row r="97" spans="1:9" s="17" customFormat="1" x14ac:dyDescent="0.3">
      <c r="A97" s="11" t="s">
        <v>1441</v>
      </c>
      <c r="B97" s="11" t="s">
        <v>217</v>
      </c>
      <c r="C97" s="11" t="s">
        <v>260</v>
      </c>
      <c r="D97" s="11">
        <v>36.21</v>
      </c>
      <c r="E97" s="14" t="s">
        <v>708</v>
      </c>
      <c r="F97" s="14" t="s">
        <v>697</v>
      </c>
      <c r="G97" s="14" t="s">
        <v>697</v>
      </c>
      <c r="H97" s="8" t="s">
        <v>444</v>
      </c>
      <c r="I97" s="47"/>
    </row>
    <row r="98" spans="1:9" s="17" customFormat="1" x14ac:dyDescent="0.3">
      <c r="A98" s="11" t="s">
        <v>1441</v>
      </c>
      <c r="B98" s="11" t="s">
        <v>217</v>
      </c>
      <c r="C98" s="11" t="s">
        <v>231</v>
      </c>
      <c r="D98" s="11">
        <v>11.37</v>
      </c>
      <c r="E98" s="11" t="s">
        <v>712</v>
      </c>
      <c r="F98" s="14" t="s">
        <v>697</v>
      </c>
      <c r="G98" s="14" t="s">
        <v>697</v>
      </c>
      <c r="H98" s="8" t="s">
        <v>444</v>
      </c>
      <c r="I98" s="44" t="s">
        <v>710</v>
      </c>
    </row>
    <row r="99" spans="1:9" s="17" customFormat="1" x14ac:dyDescent="0.3">
      <c r="A99" s="11" t="s">
        <v>1441</v>
      </c>
      <c r="B99" s="11" t="s">
        <v>217</v>
      </c>
      <c r="C99" s="11" t="s">
        <v>261</v>
      </c>
      <c r="D99" s="11">
        <v>18.43</v>
      </c>
      <c r="E99" s="14" t="s">
        <v>708</v>
      </c>
      <c r="F99" s="14" t="s">
        <v>697</v>
      </c>
      <c r="G99" s="14" t="s">
        <v>697</v>
      </c>
      <c r="H99" s="8" t="s">
        <v>444</v>
      </c>
      <c r="I99" s="47"/>
    </row>
    <row r="100" spans="1:9" s="17" customFormat="1" x14ac:dyDescent="0.3">
      <c r="A100" s="11" t="s">
        <v>1441</v>
      </c>
      <c r="B100" s="11" t="s">
        <v>217</v>
      </c>
      <c r="C100" s="11" t="s">
        <v>2</v>
      </c>
      <c r="D100" s="11">
        <v>9.31</v>
      </c>
      <c r="E100" s="14" t="s">
        <v>708</v>
      </c>
      <c r="F100" s="14" t="s">
        <v>697</v>
      </c>
      <c r="G100" s="14" t="s">
        <v>697</v>
      </c>
      <c r="H100" s="8" t="s">
        <v>444</v>
      </c>
      <c r="I100" s="47"/>
    </row>
    <row r="101" spans="1:9" s="17" customFormat="1" x14ac:dyDescent="0.3">
      <c r="A101" s="11" t="s">
        <v>1441</v>
      </c>
      <c r="B101" s="11" t="s">
        <v>217</v>
      </c>
      <c r="C101" s="11" t="s">
        <v>1329</v>
      </c>
      <c r="D101" s="11">
        <v>17.73</v>
      </c>
      <c r="E101" s="11" t="s">
        <v>97</v>
      </c>
      <c r="F101" s="17" t="s">
        <v>697</v>
      </c>
      <c r="G101" s="17" t="s">
        <v>697</v>
      </c>
      <c r="H101" s="11" t="s">
        <v>444</v>
      </c>
      <c r="I101" s="66"/>
    </row>
    <row r="102" spans="1:9" s="17" customFormat="1" x14ac:dyDescent="0.3">
      <c r="A102" s="11" t="s">
        <v>1441</v>
      </c>
      <c r="B102" s="11" t="s">
        <v>217</v>
      </c>
      <c r="C102" s="11" t="s">
        <v>17</v>
      </c>
      <c r="D102" s="11">
        <v>11.44</v>
      </c>
      <c r="E102" s="14" t="s">
        <v>708</v>
      </c>
      <c r="F102" s="14" t="s">
        <v>697</v>
      </c>
      <c r="G102" s="14" t="s">
        <v>697</v>
      </c>
      <c r="H102" s="8" t="s">
        <v>444</v>
      </c>
      <c r="I102" s="56" t="s">
        <v>1355</v>
      </c>
    </row>
    <row r="103" spans="1:9" s="17" customFormat="1" x14ac:dyDescent="0.3">
      <c r="A103" s="11" t="s">
        <v>1441</v>
      </c>
      <c r="B103" s="11" t="s">
        <v>217</v>
      </c>
      <c r="C103" s="11" t="s">
        <v>262</v>
      </c>
      <c r="D103" s="11">
        <v>7.04</v>
      </c>
      <c r="E103" s="14" t="s">
        <v>708</v>
      </c>
      <c r="F103" s="14" t="s">
        <v>697</v>
      </c>
      <c r="G103" s="17" t="s">
        <v>697</v>
      </c>
      <c r="H103" s="8" t="s">
        <v>444</v>
      </c>
      <c r="I103" s="47"/>
    </row>
    <row r="104" spans="1:9" s="17" customFormat="1" x14ac:dyDescent="0.3">
      <c r="A104" s="11" t="s">
        <v>1441</v>
      </c>
      <c r="B104" s="11" t="s">
        <v>217</v>
      </c>
      <c r="C104" s="11" t="s">
        <v>263</v>
      </c>
      <c r="D104" s="11">
        <v>281.72000000000003</v>
      </c>
      <c r="E104" s="14" t="s">
        <v>708</v>
      </c>
      <c r="F104" s="14" t="s">
        <v>697</v>
      </c>
      <c r="G104" s="17" t="s">
        <v>697</v>
      </c>
      <c r="H104" s="8" t="s">
        <v>444</v>
      </c>
      <c r="I104" s="47"/>
    </row>
    <row r="105" spans="1:9" s="17" customFormat="1" x14ac:dyDescent="0.3">
      <c r="A105" s="11" t="s">
        <v>1441</v>
      </c>
      <c r="B105" s="11" t="s">
        <v>217</v>
      </c>
      <c r="C105" s="12" t="s">
        <v>6</v>
      </c>
      <c r="D105" s="12">
        <v>54.99</v>
      </c>
      <c r="E105" s="14" t="s">
        <v>708</v>
      </c>
      <c r="F105" s="14" t="s">
        <v>697</v>
      </c>
      <c r="G105" s="17" t="s">
        <v>697</v>
      </c>
      <c r="H105" s="8" t="s">
        <v>444</v>
      </c>
      <c r="I105" s="47"/>
    </row>
    <row r="106" spans="1:9" s="17" customFormat="1" x14ac:dyDescent="0.3">
      <c r="A106" s="11" t="s">
        <v>1441</v>
      </c>
      <c r="B106" s="11" t="s">
        <v>217</v>
      </c>
      <c r="C106" s="11" t="s">
        <v>264</v>
      </c>
      <c r="D106" s="11">
        <v>40.83</v>
      </c>
      <c r="E106" s="14" t="s">
        <v>708</v>
      </c>
      <c r="F106" s="14" t="s">
        <v>697</v>
      </c>
      <c r="G106" s="17" t="s">
        <v>697</v>
      </c>
      <c r="H106" s="8" t="s">
        <v>444</v>
      </c>
      <c r="I106" s="47"/>
    </row>
    <row r="107" spans="1:9" s="17" customFormat="1" x14ac:dyDescent="0.3">
      <c r="A107" s="11" t="s">
        <v>1441</v>
      </c>
      <c r="B107" s="11" t="s">
        <v>217</v>
      </c>
      <c r="C107" s="12" t="s">
        <v>265</v>
      </c>
      <c r="D107" s="12">
        <v>1.6</v>
      </c>
      <c r="E107" s="14" t="s">
        <v>708</v>
      </c>
      <c r="F107" s="14" t="s">
        <v>697</v>
      </c>
      <c r="G107" s="17" t="s">
        <v>697</v>
      </c>
      <c r="H107" s="8" t="s">
        <v>444</v>
      </c>
      <c r="I107" s="47"/>
    </row>
    <row r="108" spans="1:9" s="17" customFormat="1" x14ac:dyDescent="0.3">
      <c r="A108" s="11" t="s">
        <v>1441</v>
      </c>
      <c r="B108" s="11" t="s">
        <v>217</v>
      </c>
      <c r="C108" s="12" t="s">
        <v>266</v>
      </c>
      <c r="D108" s="12">
        <v>1.3</v>
      </c>
      <c r="E108" s="14" t="s">
        <v>708</v>
      </c>
      <c r="F108" s="14" t="s">
        <v>697</v>
      </c>
      <c r="G108" s="17" t="s">
        <v>697</v>
      </c>
      <c r="H108" s="8" t="s">
        <v>444</v>
      </c>
      <c r="I108" s="47"/>
    </row>
    <row r="109" spans="1:9" s="17" customFormat="1" x14ac:dyDescent="0.3">
      <c r="A109" s="17" t="s">
        <v>1441</v>
      </c>
      <c r="B109" s="17" t="s">
        <v>217</v>
      </c>
      <c r="C109" s="18" t="s">
        <v>735</v>
      </c>
      <c r="D109" s="18">
        <v>17.239999999999998</v>
      </c>
      <c r="E109" s="11" t="s">
        <v>97</v>
      </c>
      <c r="F109" s="14" t="s">
        <v>697</v>
      </c>
      <c r="G109" s="17" t="s">
        <v>697</v>
      </c>
      <c r="H109" s="14" t="s">
        <v>444</v>
      </c>
      <c r="I109" s="48"/>
    </row>
    <row r="110" spans="1:9" s="17" customFormat="1" x14ac:dyDescent="0.3">
      <c r="A110" s="17" t="s">
        <v>1441</v>
      </c>
      <c r="B110" s="17" t="s">
        <v>217</v>
      </c>
      <c r="C110" s="18" t="s">
        <v>705</v>
      </c>
      <c r="D110" s="18">
        <v>13.92</v>
      </c>
      <c r="E110" s="18" t="s">
        <v>446</v>
      </c>
      <c r="F110" s="14" t="s">
        <v>697</v>
      </c>
      <c r="G110" s="17" t="s">
        <v>697</v>
      </c>
      <c r="H110" s="14" t="s">
        <v>444</v>
      </c>
      <c r="I110" s="48"/>
    </row>
    <row r="111" spans="1:9" s="17" customFormat="1" x14ac:dyDescent="0.3">
      <c r="A111" s="11" t="s">
        <v>733</v>
      </c>
      <c r="B111" s="11" t="s">
        <v>219</v>
      </c>
      <c r="C111" s="12" t="s">
        <v>0</v>
      </c>
      <c r="D111" s="12">
        <v>89.21</v>
      </c>
      <c r="E111" s="17" t="s">
        <v>705</v>
      </c>
      <c r="F111" s="17" t="s">
        <v>441</v>
      </c>
      <c r="G111" s="14" t="s">
        <v>698</v>
      </c>
      <c r="H111" s="17" t="s">
        <v>435</v>
      </c>
      <c r="I111" s="48"/>
    </row>
    <row r="112" spans="1:9" s="17" customFormat="1" x14ac:dyDescent="0.3">
      <c r="A112" s="11" t="s">
        <v>733</v>
      </c>
      <c r="B112" s="11" t="s">
        <v>219</v>
      </c>
      <c r="C112" s="11" t="s">
        <v>89</v>
      </c>
      <c r="D112" s="11">
        <v>18.63</v>
      </c>
      <c r="E112" s="18" t="s">
        <v>712</v>
      </c>
      <c r="F112" s="17" t="s">
        <v>697</v>
      </c>
      <c r="G112" s="17" t="s">
        <v>697</v>
      </c>
      <c r="H112" s="17" t="s">
        <v>435</v>
      </c>
      <c r="I112" s="44" t="s">
        <v>710</v>
      </c>
    </row>
    <row r="113" spans="1:10" s="17" customFormat="1" x14ac:dyDescent="0.3">
      <c r="A113" s="11" t="s">
        <v>733</v>
      </c>
      <c r="B113" s="11" t="s">
        <v>219</v>
      </c>
      <c r="C113" s="11" t="s">
        <v>235</v>
      </c>
      <c r="D113" s="11">
        <v>30.15</v>
      </c>
      <c r="E113" s="14" t="s">
        <v>706</v>
      </c>
      <c r="F113" s="17" t="s">
        <v>441</v>
      </c>
      <c r="G113" s="11" t="s">
        <v>440</v>
      </c>
      <c r="H113" s="17" t="s">
        <v>435</v>
      </c>
      <c r="I113" s="48"/>
    </row>
    <row r="114" spans="1:10" s="17" customFormat="1" x14ac:dyDescent="0.3">
      <c r="A114" s="11" t="s">
        <v>733</v>
      </c>
      <c r="B114" s="11" t="s">
        <v>219</v>
      </c>
      <c r="C114" s="11" t="s">
        <v>236</v>
      </c>
      <c r="D114" s="11">
        <v>17.190000000000001</v>
      </c>
      <c r="E114" s="14" t="s">
        <v>706</v>
      </c>
      <c r="F114" s="17" t="s">
        <v>441</v>
      </c>
      <c r="G114" s="14" t="s">
        <v>698</v>
      </c>
      <c r="H114" s="17" t="s">
        <v>435</v>
      </c>
      <c r="I114" s="48"/>
    </row>
    <row r="115" spans="1:10" s="17" customFormat="1" x14ac:dyDescent="0.3">
      <c r="A115" s="11" t="s">
        <v>733</v>
      </c>
      <c r="B115" s="11" t="s">
        <v>219</v>
      </c>
      <c r="C115" s="11" t="s">
        <v>237</v>
      </c>
      <c r="D115" s="11">
        <v>8.42</v>
      </c>
      <c r="E115" s="14" t="s">
        <v>706</v>
      </c>
      <c r="F115" s="17" t="s">
        <v>441</v>
      </c>
      <c r="G115" s="14" t="s">
        <v>698</v>
      </c>
      <c r="H115" s="17" t="s">
        <v>435</v>
      </c>
      <c r="I115" s="48"/>
    </row>
    <row r="116" spans="1:10" s="17" customFormat="1" x14ac:dyDescent="0.3">
      <c r="A116" s="11" t="s">
        <v>733</v>
      </c>
      <c r="B116" s="11" t="s">
        <v>219</v>
      </c>
      <c r="C116" s="12" t="s">
        <v>238</v>
      </c>
      <c r="D116" s="12">
        <v>12.37</v>
      </c>
      <c r="E116" s="14" t="s">
        <v>706</v>
      </c>
      <c r="F116" s="17" t="s">
        <v>441</v>
      </c>
      <c r="G116" s="11" t="s">
        <v>440</v>
      </c>
      <c r="H116" s="17" t="s">
        <v>435</v>
      </c>
      <c r="I116" s="48"/>
    </row>
    <row r="117" spans="1:10" s="17" customFormat="1" x14ac:dyDescent="0.3">
      <c r="A117" s="11" t="s">
        <v>733</v>
      </c>
      <c r="B117" s="11" t="s">
        <v>219</v>
      </c>
      <c r="C117" s="12" t="s">
        <v>239</v>
      </c>
      <c r="D117" s="12">
        <v>18.32</v>
      </c>
      <c r="E117" s="14" t="s">
        <v>706</v>
      </c>
      <c r="F117" s="17" t="s">
        <v>441</v>
      </c>
      <c r="G117" s="11" t="s">
        <v>440</v>
      </c>
      <c r="H117" s="17" t="s">
        <v>435</v>
      </c>
      <c r="I117" s="48"/>
    </row>
    <row r="118" spans="1:10" s="17" customFormat="1" x14ac:dyDescent="0.3">
      <c r="A118" s="11" t="s">
        <v>733</v>
      </c>
      <c r="B118" s="11" t="s">
        <v>219</v>
      </c>
      <c r="C118" s="12" t="s">
        <v>240</v>
      </c>
      <c r="D118" s="12">
        <v>83.16</v>
      </c>
      <c r="E118" s="14" t="s">
        <v>706</v>
      </c>
      <c r="F118" s="17" t="s">
        <v>441</v>
      </c>
      <c r="G118" s="11" t="s">
        <v>440</v>
      </c>
      <c r="H118" s="17" t="s">
        <v>435</v>
      </c>
      <c r="I118" s="48"/>
    </row>
    <row r="119" spans="1:10" s="17" customFormat="1" x14ac:dyDescent="0.3">
      <c r="A119" s="11" t="s">
        <v>733</v>
      </c>
      <c r="B119" s="11" t="s">
        <v>219</v>
      </c>
      <c r="C119" s="12" t="s">
        <v>241</v>
      </c>
      <c r="D119" s="12">
        <v>41.45</v>
      </c>
      <c r="E119" s="14" t="s">
        <v>706</v>
      </c>
      <c r="F119" s="17" t="s">
        <v>441</v>
      </c>
      <c r="G119" s="11" t="s">
        <v>440</v>
      </c>
      <c r="H119" s="17" t="s">
        <v>435</v>
      </c>
      <c r="I119" s="48"/>
    </row>
    <row r="120" spans="1:10" s="17" customFormat="1" x14ac:dyDescent="0.3">
      <c r="A120" s="11" t="s">
        <v>733</v>
      </c>
      <c r="B120" s="11" t="s">
        <v>219</v>
      </c>
      <c r="C120" s="12" t="s">
        <v>242</v>
      </c>
      <c r="D120" s="12">
        <v>35.840000000000003</v>
      </c>
      <c r="E120" s="14" t="s">
        <v>706</v>
      </c>
      <c r="F120" s="17" t="s">
        <v>441</v>
      </c>
      <c r="G120" s="11" t="s">
        <v>440</v>
      </c>
      <c r="H120" s="17" t="s">
        <v>435</v>
      </c>
      <c r="I120" s="48"/>
    </row>
    <row r="121" spans="1:10" s="17" customFormat="1" x14ac:dyDescent="0.3">
      <c r="A121" s="11" t="s">
        <v>733</v>
      </c>
      <c r="B121" s="11" t="s">
        <v>219</v>
      </c>
      <c r="C121" s="12" t="s">
        <v>243</v>
      </c>
      <c r="D121" s="12" t="s">
        <v>244</v>
      </c>
      <c r="E121" s="14" t="s">
        <v>706</v>
      </c>
      <c r="F121" s="17" t="s">
        <v>441</v>
      </c>
      <c r="G121" s="11" t="s">
        <v>440</v>
      </c>
      <c r="H121" s="17" t="s">
        <v>435</v>
      </c>
      <c r="I121" s="48"/>
    </row>
    <row r="122" spans="1:10" s="17" customFormat="1" x14ac:dyDescent="0.3">
      <c r="A122" s="11" t="s">
        <v>733</v>
      </c>
      <c r="B122" s="11" t="s">
        <v>219</v>
      </c>
      <c r="C122" s="12" t="s">
        <v>734</v>
      </c>
      <c r="D122" s="12">
        <v>83.08</v>
      </c>
      <c r="E122" s="14" t="s">
        <v>706</v>
      </c>
      <c r="F122" s="17" t="s">
        <v>441</v>
      </c>
      <c r="G122" s="14" t="s">
        <v>440</v>
      </c>
      <c r="H122" s="17" t="s">
        <v>435</v>
      </c>
      <c r="I122" s="48"/>
    </row>
    <row r="123" spans="1:10" s="17" customFormat="1" x14ac:dyDescent="0.3">
      <c r="A123" s="11" t="s">
        <v>733</v>
      </c>
      <c r="B123" s="11" t="s">
        <v>219</v>
      </c>
      <c r="C123" s="12" t="s">
        <v>245</v>
      </c>
      <c r="D123" s="12">
        <v>33.909999999999997</v>
      </c>
      <c r="E123" s="14" t="s">
        <v>706</v>
      </c>
      <c r="F123" s="17" t="s">
        <v>441</v>
      </c>
      <c r="G123" s="11" t="s">
        <v>440</v>
      </c>
      <c r="H123" s="17" t="s">
        <v>435</v>
      </c>
      <c r="I123" s="48"/>
    </row>
    <row r="124" spans="1:10" s="17" customFormat="1" x14ac:dyDescent="0.3">
      <c r="A124" s="11" t="s">
        <v>733</v>
      </c>
      <c r="B124" s="11" t="s">
        <v>219</v>
      </c>
      <c r="C124" s="12" t="s">
        <v>246</v>
      </c>
      <c r="D124" s="12">
        <v>33.450000000000003</v>
      </c>
      <c r="E124" s="14" t="s">
        <v>706</v>
      </c>
      <c r="F124" s="17" t="s">
        <v>441</v>
      </c>
      <c r="G124" s="11" t="s">
        <v>440</v>
      </c>
      <c r="H124" s="17" t="s">
        <v>435</v>
      </c>
      <c r="I124" s="48"/>
    </row>
    <row r="125" spans="1:10" s="17" customFormat="1" x14ac:dyDescent="0.3">
      <c r="A125" s="11" t="s">
        <v>733</v>
      </c>
      <c r="B125" s="11" t="s">
        <v>219</v>
      </c>
      <c r="C125" s="12" t="s">
        <v>313</v>
      </c>
      <c r="D125" s="12">
        <v>7.81</v>
      </c>
      <c r="E125" s="14" t="s">
        <v>416</v>
      </c>
      <c r="F125" s="17" t="s">
        <v>697</v>
      </c>
      <c r="G125" s="17" t="s">
        <v>697</v>
      </c>
      <c r="H125" s="17" t="s">
        <v>435</v>
      </c>
      <c r="I125" s="42"/>
    </row>
    <row r="126" spans="1:10" s="17" customFormat="1" x14ac:dyDescent="0.3">
      <c r="A126" s="11" t="s">
        <v>733</v>
      </c>
      <c r="B126" s="11" t="s">
        <v>219</v>
      </c>
      <c r="C126" s="12" t="s">
        <v>1154</v>
      </c>
      <c r="D126" s="12">
        <v>19.7</v>
      </c>
      <c r="E126" s="11" t="s">
        <v>97</v>
      </c>
      <c r="F126" s="17" t="s">
        <v>697</v>
      </c>
      <c r="G126" s="17" t="s">
        <v>697</v>
      </c>
      <c r="H126" s="17" t="s">
        <v>435</v>
      </c>
      <c r="I126" s="42"/>
    </row>
    <row r="127" spans="1:10" s="17" customFormat="1" x14ac:dyDescent="0.3">
      <c r="A127" s="17" t="s">
        <v>1441</v>
      </c>
      <c r="B127" s="17" t="s">
        <v>220</v>
      </c>
      <c r="C127" s="18" t="s">
        <v>271</v>
      </c>
      <c r="D127" s="12">
        <v>9.23</v>
      </c>
      <c r="E127" s="17" t="s">
        <v>446</v>
      </c>
      <c r="F127" s="17" t="s">
        <v>441</v>
      </c>
      <c r="G127" s="14" t="s">
        <v>698</v>
      </c>
      <c r="H127" s="17" t="s">
        <v>435</v>
      </c>
      <c r="I127" s="48"/>
    </row>
    <row r="128" spans="1:10" x14ac:dyDescent="0.3">
      <c r="A128" s="17" t="s">
        <v>1441</v>
      </c>
      <c r="B128" s="17" t="s">
        <v>220</v>
      </c>
      <c r="C128" s="18" t="s">
        <v>272</v>
      </c>
      <c r="D128" s="18">
        <v>12.72</v>
      </c>
      <c r="E128" s="14" t="s">
        <v>706</v>
      </c>
      <c r="F128" s="17" t="s">
        <v>441</v>
      </c>
      <c r="G128" s="11" t="s">
        <v>440</v>
      </c>
      <c r="H128" s="17" t="s">
        <v>435</v>
      </c>
      <c r="I128" s="48"/>
      <c r="J128" s="14"/>
    </row>
    <row r="129" spans="1:9" s="17" customFormat="1" x14ac:dyDescent="0.3">
      <c r="A129" s="17" t="s">
        <v>1441</v>
      </c>
      <c r="B129" s="17" t="s">
        <v>220</v>
      </c>
      <c r="C129" s="14" t="s">
        <v>17</v>
      </c>
      <c r="D129" s="14">
        <v>18.440000000000001</v>
      </c>
      <c r="E129" s="14" t="s">
        <v>706</v>
      </c>
      <c r="F129" s="17" t="s">
        <v>441</v>
      </c>
      <c r="G129" s="11" t="s">
        <v>440</v>
      </c>
      <c r="H129" s="17" t="s">
        <v>435</v>
      </c>
      <c r="I129" s="44"/>
    </row>
    <row r="130" spans="1:9" s="17" customFormat="1" x14ac:dyDescent="0.3">
      <c r="A130" s="17" t="s">
        <v>1441</v>
      </c>
      <c r="B130" s="17" t="s">
        <v>220</v>
      </c>
      <c r="C130" s="18" t="s">
        <v>273</v>
      </c>
      <c r="D130" s="18">
        <v>13.54</v>
      </c>
      <c r="E130" s="14" t="s">
        <v>706</v>
      </c>
      <c r="F130" s="17" t="s">
        <v>441</v>
      </c>
      <c r="G130" s="11" t="s">
        <v>440</v>
      </c>
      <c r="H130" s="17" t="s">
        <v>435</v>
      </c>
      <c r="I130" s="48"/>
    </row>
    <row r="131" spans="1:9" s="17" customFormat="1" x14ac:dyDescent="0.3">
      <c r="A131" s="17" t="s">
        <v>1441</v>
      </c>
      <c r="B131" s="17" t="s">
        <v>220</v>
      </c>
      <c r="C131" s="18" t="s">
        <v>361</v>
      </c>
      <c r="D131" s="18">
        <v>12.57</v>
      </c>
      <c r="E131" s="14" t="s">
        <v>706</v>
      </c>
      <c r="F131" s="17" t="s">
        <v>441</v>
      </c>
      <c r="G131" s="14" t="s">
        <v>440</v>
      </c>
      <c r="H131" s="17" t="s">
        <v>435</v>
      </c>
      <c r="I131" s="48"/>
    </row>
    <row r="132" spans="1:9" s="17" customFormat="1" x14ac:dyDescent="0.3">
      <c r="A132" s="17" t="s">
        <v>1448</v>
      </c>
      <c r="B132" s="17" t="s">
        <v>733</v>
      </c>
      <c r="C132" s="18" t="s">
        <v>255</v>
      </c>
      <c r="D132" s="18">
        <v>25.54</v>
      </c>
      <c r="E132" s="14" t="s">
        <v>706</v>
      </c>
      <c r="F132" s="17" t="s">
        <v>441</v>
      </c>
      <c r="G132" s="11" t="s">
        <v>440</v>
      </c>
      <c r="H132" s="17" t="s">
        <v>435</v>
      </c>
      <c r="I132" s="48"/>
    </row>
    <row r="133" spans="1:9" s="17" customFormat="1" x14ac:dyDescent="0.3">
      <c r="A133" s="17" t="s">
        <v>1448</v>
      </c>
      <c r="B133" s="17" t="s">
        <v>733</v>
      </c>
      <c r="C133" s="12" t="s">
        <v>269</v>
      </c>
      <c r="D133" s="12">
        <v>22.21</v>
      </c>
      <c r="E133" s="14" t="s">
        <v>706</v>
      </c>
      <c r="F133" s="17" t="s">
        <v>441</v>
      </c>
      <c r="G133" s="11" t="s">
        <v>440</v>
      </c>
      <c r="H133" s="17" t="s">
        <v>435</v>
      </c>
      <c r="I133" s="48"/>
    </row>
    <row r="134" spans="1:9" s="17" customFormat="1" x14ac:dyDescent="0.3">
      <c r="A134" s="17" t="s">
        <v>1448</v>
      </c>
      <c r="B134" s="17" t="s">
        <v>733</v>
      </c>
      <c r="C134" s="18" t="s">
        <v>270</v>
      </c>
      <c r="D134" s="12">
        <v>15.2</v>
      </c>
      <c r="E134" s="14" t="s">
        <v>706</v>
      </c>
      <c r="F134" s="17" t="s">
        <v>441</v>
      </c>
      <c r="G134" s="11" t="s">
        <v>440</v>
      </c>
      <c r="H134" s="17" t="s">
        <v>435</v>
      </c>
      <c r="I134" s="48"/>
    </row>
    <row r="135" spans="1:9" s="17" customFormat="1" x14ac:dyDescent="0.3">
      <c r="A135" s="17" t="s">
        <v>1448</v>
      </c>
      <c r="B135" s="17" t="s">
        <v>733</v>
      </c>
      <c r="C135" s="18" t="s">
        <v>247</v>
      </c>
      <c r="D135" s="12">
        <v>13.06</v>
      </c>
      <c r="E135" s="17" t="s">
        <v>446</v>
      </c>
      <c r="F135" s="17" t="s">
        <v>441</v>
      </c>
      <c r="G135" s="14" t="s">
        <v>698</v>
      </c>
      <c r="H135" s="17" t="s">
        <v>435</v>
      </c>
      <c r="I135" s="42"/>
    </row>
    <row r="136" spans="1:9" s="17" customFormat="1" x14ac:dyDescent="0.3">
      <c r="A136" s="17" t="s">
        <v>1448</v>
      </c>
      <c r="B136" s="17" t="s">
        <v>733</v>
      </c>
      <c r="C136" s="18" t="s">
        <v>252</v>
      </c>
      <c r="D136" s="12">
        <v>29.64</v>
      </c>
      <c r="E136" s="14" t="s">
        <v>706</v>
      </c>
      <c r="F136" s="17" t="s">
        <v>441</v>
      </c>
      <c r="G136" s="11" t="s">
        <v>440</v>
      </c>
      <c r="H136" s="17" t="s">
        <v>435</v>
      </c>
      <c r="I136" s="48"/>
    </row>
    <row r="137" spans="1:9" s="17" customFormat="1" x14ac:dyDescent="0.3">
      <c r="A137" s="17" t="s">
        <v>1448</v>
      </c>
      <c r="B137" s="17" t="s">
        <v>733</v>
      </c>
      <c r="C137" s="18" t="s">
        <v>313</v>
      </c>
      <c r="D137" s="18">
        <v>1.45</v>
      </c>
      <c r="E137" s="14" t="s">
        <v>416</v>
      </c>
      <c r="F137" s="17" t="s">
        <v>697</v>
      </c>
      <c r="G137" s="17" t="s">
        <v>697</v>
      </c>
      <c r="H137" s="17" t="s">
        <v>435</v>
      </c>
      <c r="I137" s="42"/>
    </row>
    <row r="138" spans="1:9" s="17" customFormat="1" x14ac:dyDescent="0.3">
      <c r="A138" s="17" t="s">
        <v>1448</v>
      </c>
      <c r="B138" s="17" t="s">
        <v>733</v>
      </c>
      <c r="C138" s="18" t="s">
        <v>11</v>
      </c>
      <c r="D138" s="18">
        <v>4.93</v>
      </c>
      <c r="E138" s="14" t="s">
        <v>706</v>
      </c>
      <c r="F138" s="17" t="s">
        <v>441</v>
      </c>
      <c r="G138" s="14" t="s">
        <v>698</v>
      </c>
      <c r="H138" s="17" t="s">
        <v>435</v>
      </c>
      <c r="I138" s="48"/>
    </row>
    <row r="139" spans="1:9" s="17" customFormat="1" x14ac:dyDescent="0.3">
      <c r="A139" s="17" t="s">
        <v>1448</v>
      </c>
      <c r="B139" s="17" t="s">
        <v>733</v>
      </c>
      <c r="C139" s="18" t="s">
        <v>17</v>
      </c>
      <c r="D139" s="18">
        <v>29.61</v>
      </c>
      <c r="E139" s="14" t="s">
        <v>706</v>
      </c>
      <c r="F139" s="17" t="s">
        <v>441</v>
      </c>
      <c r="G139" s="11" t="s">
        <v>440</v>
      </c>
      <c r="H139" s="17" t="s">
        <v>435</v>
      </c>
      <c r="I139" s="48"/>
    </row>
    <row r="140" spans="1:9" s="11" customFormat="1" x14ac:dyDescent="0.3">
      <c r="A140" s="17" t="s">
        <v>1448</v>
      </c>
      <c r="B140" s="17" t="s">
        <v>733</v>
      </c>
      <c r="C140" s="18" t="s">
        <v>25</v>
      </c>
      <c r="D140" s="18">
        <v>24.7</v>
      </c>
      <c r="E140" s="14" t="s">
        <v>706</v>
      </c>
      <c r="F140" s="17" t="s">
        <v>441</v>
      </c>
      <c r="G140" s="11" t="s">
        <v>440</v>
      </c>
      <c r="H140" s="17" t="s">
        <v>435</v>
      </c>
      <c r="I140" s="48"/>
    </row>
    <row r="141" spans="1:9" s="17" customFormat="1" x14ac:dyDescent="0.3">
      <c r="A141" s="11" t="s">
        <v>1425</v>
      </c>
      <c r="B141" s="11" t="s">
        <v>93</v>
      </c>
      <c r="C141" s="12" t="s">
        <v>221</v>
      </c>
      <c r="D141" s="12">
        <v>10</v>
      </c>
      <c r="E141" s="8" t="s">
        <v>706</v>
      </c>
      <c r="F141" s="11" t="s">
        <v>441</v>
      </c>
      <c r="G141" s="11" t="s">
        <v>698</v>
      </c>
      <c r="H141" s="11" t="s">
        <v>437</v>
      </c>
      <c r="I141" s="66"/>
    </row>
    <row r="142" spans="1:9" s="17" customFormat="1" x14ac:dyDescent="0.3">
      <c r="A142" s="17" t="s">
        <v>1425</v>
      </c>
      <c r="B142" s="17" t="s">
        <v>93</v>
      </c>
      <c r="C142" s="18" t="s">
        <v>1330</v>
      </c>
      <c r="D142" s="18">
        <v>18</v>
      </c>
      <c r="E142" s="11" t="s">
        <v>97</v>
      </c>
      <c r="F142" s="17" t="s">
        <v>697</v>
      </c>
      <c r="G142" s="17" t="s">
        <v>697</v>
      </c>
      <c r="H142" s="17" t="s">
        <v>437</v>
      </c>
      <c r="I142" s="71"/>
    </row>
    <row r="143" spans="1:9" s="17" customFormat="1" x14ac:dyDescent="0.3">
      <c r="A143" s="17" t="s">
        <v>1425</v>
      </c>
      <c r="B143" s="17" t="s">
        <v>93</v>
      </c>
      <c r="C143" s="18" t="s">
        <v>732</v>
      </c>
      <c r="D143" s="18">
        <v>4</v>
      </c>
      <c r="E143" s="14" t="s">
        <v>416</v>
      </c>
      <c r="F143" s="17" t="s">
        <v>436</v>
      </c>
      <c r="G143" s="17" t="s">
        <v>436</v>
      </c>
      <c r="H143" s="17" t="s">
        <v>437</v>
      </c>
      <c r="I143" s="42"/>
    </row>
    <row r="144" spans="1:9" s="17" customFormat="1" x14ac:dyDescent="0.3">
      <c r="A144" s="17" t="s">
        <v>1425</v>
      </c>
      <c r="B144" s="17" t="s">
        <v>93</v>
      </c>
      <c r="C144" s="18" t="s">
        <v>1331</v>
      </c>
      <c r="D144" s="18">
        <v>99</v>
      </c>
      <c r="E144" s="11" t="s">
        <v>97</v>
      </c>
      <c r="F144" s="17" t="s">
        <v>697</v>
      </c>
      <c r="G144" s="17" t="s">
        <v>697</v>
      </c>
      <c r="H144" s="17" t="s">
        <v>437</v>
      </c>
      <c r="I144" s="71"/>
    </row>
    <row r="145" spans="1:9" s="17" customFormat="1" x14ac:dyDescent="0.3">
      <c r="A145" s="17" t="s">
        <v>1425</v>
      </c>
      <c r="B145" s="17" t="s">
        <v>93</v>
      </c>
      <c r="C145" s="18" t="s">
        <v>731</v>
      </c>
      <c r="D145" s="18">
        <v>12</v>
      </c>
      <c r="E145" s="14" t="s">
        <v>416</v>
      </c>
      <c r="F145" s="17" t="s">
        <v>436</v>
      </c>
      <c r="G145" s="17" t="s">
        <v>436</v>
      </c>
      <c r="H145" s="17" t="s">
        <v>437</v>
      </c>
      <c r="I145" s="42"/>
    </row>
    <row r="146" spans="1:9" s="17" customFormat="1" x14ac:dyDescent="0.3">
      <c r="A146" s="17" t="s">
        <v>733</v>
      </c>
      <c r="B146" s="17" t="s">
        <v>258</v>
      </c>
      <c r="C146" s="18" t="s">
        <v>313</v>
      </c>
      <c r="D146" s="12">
        <v>2.0099999999999998</v>
      </c>
      <c r="E146" s="14" t="s">
        <v>416</v>
      </c>
      <c r="F146" s="17" t="s">
        <v>697</v>
      </c>
      <c r="G146" s="17" t="s">
        <v>697</v>
      </c>
      <c r="H146" s="17" t="s">
        <v>435</v>
      </c>
      <c r="I146" s="42"/>
    </row>
    <row r="147" spans="1:9" s="17" customFormat="1" x14ac:dyDescent="0.3">
      <c r="A147" s="17" t="s">
        <v>733</v>
      </c>
      <c r="B147" s="17" t="s">
        <v>258</v>
      </c>
      <c r="C147" s="18" t="s">
        <v>247</v>
      </c>
      <c r="D147" s="12">
        <v>26.57</v>
      </c>
      <c r="E147" s="17" t="s">
        <v>705</v>
      </c>
      <c r="F147" s="17" t="s">
        <v>441</v>
      </c>
      <c r="G147" s="14" t="s">
        <v>698</v>
      </c>
      <c r="H147" s="17" t="s">
        <v>435</v>
      </c>
      <c r="I147" s="48"/>
    </row>
    <row r="148" spans="1:9" s="17" customFormat="1" x14ac:dyDescent="0.3">
      <c r="A148" s="17" t="s">
        <v>733</v>
      </c>
      <c r="B148" s="17" t="s">
        <v>258</v>
      </c>
      <c r="C148" s="18" t="s">
        <v>248</v>
      </c>
      <c r="D148" s="12">
        <v>14.8</v>
      </c>
      <c r="E148" s="14" t="s">
        <v>706</v>
      </c>
      <c r="F148" s="17" t="s">
        <v>441</v>
      </c>
      <c r="G148" s="11" t="s">
        <v>440</v>
      </c>
      <c r="H148" s="17" t="s">
        <v>435</v>
      </c>
      <c r="I148" s="48"/>
    </row>
    <row r="149" spans="1:9" s="17" customFormat="1" x14ac:dyDescent="0.3">
      <c r="A149" s="17" t="s">
        <v>733</v>
      </c>
      <c r="B149" s="17" t="s">
        <v>258</v>
      </c>
      <c r="C149" s="18" t="s">
        <v>11</v>
      </c>
      <c r="D149" s="12">
        <v>14.53</v>
      </c>
      <c r="E149" s="14" t="s">
        <v>706</v>
      </c>
      <c r="F149" s="17" t="s">
        <v>441</v>
      </c>
      <c r="G149" s="14" t="s">
        <v>698</v>
      </c>
      <c r="H149" s="17" t="s">
        <v>435</v>
      </c>
      <c r="I149" s="48"/>
    </row>
    <row r="150" spans="1:9" s="17" customFormat="1" x14ac:dyDescent="0.3">
      <c r="A150" s="17" t="s">
        <v>733</v>
      </c>
      <c r="B150" s="17" t="s">
        <v>258</v>
      </c>
      <c r="C150" s="18" t="s">
        <v>249</v>
      </c>
      <c r="D150" s="12">
        <v>9.4</v>
      </c>
      <c r="E150" s="14" t="s">
        <v>706</v>
      </c>
      <c r="F150" s="17" t="s">
        <v>441</v>
      </c>
      <c r="G150" s="14" t="s">
        <v>698</v>
      </c>
      <c r="H150" s="17" t="s">
        <v>435</v>
      </c>
      <c r="I150" s="48"/>
    </row>
    <row r="151" spans="1:9" s="17" customFormat="1" x14ac:dyDescent="0.3">
      <c r="A151" s="17" t="s">
        <v>733</v>
      </c>
      <c r="B151" s="17" t="s">
        <v>258</v>
      </c>
      <c r="C151" s="18" t="s">
        <v>250</v>
      </c>
      <c r="D151" s="12">
        <v>15.7</v>
      </c>
      <c r="E151" s="14" t="s">
        <v>706</v>
      </c>
      <c r="F151" s="17" t="s">
        <v>441</v>
      </c>
      <c r="G151" s="11" t="s">
        <v>440</v>
      </c>
      <c r="H151" s="17" t="s">
        <v>435</v>
      </c>
      <c r="I151" s="48"/>
    </row>
    <row r="152" spans="1:9" s="17" customFormat="1" x14ac:dyDescent="0.3">
      <c r="A152" s="17" t="s">
        <v>733</v>
      </c>
      <c r="B152" s="17" t="s">
        <v>258</v>
      </c>
      <c r="C152" s="18" t="s">
        <v>218</v>
      </c>
      <c r="D152" s="12">
        <v>11.64</v>
      </c>
      <c r="E152" s="14" t="s">
        <v>706</v>
      </c>
      <c r="F152" s="17" t="s">
        <v>441</v>
      </c>
      <c r="G152" s="11" t="s">
        <v>440</v>
      </c>
      <c r="H152" s="17" t="s">
        <v>435</v>
      </c>
      <c r="I152" s="48"/>
    </row>
    <row r="153" spans="1:9" s="17" customFormat="1" x14ac:dyDescent="0.3">
      <c r="A153" s="17" t="s">
        <v>733</v>
      </c>
      <c r="B153" s="17" t="s">
        <v>258</v>
      </c>
      <c r="C153" s="18" t="s">
        <v>251</v>
      </c>
      <c r="D153" s="12">
        <v>60.54</v>
      </c>
      <c r="E153" s="14" t="s">
        <v>706</v>
      </c>
      <c r="F153" s="17" t="s">
        <v>441</v>
      </c>
      <c r="G153" s="11" t="s">
        <v>440</v>
      </c>
      <c r="H153" s="17" t="s">
        <v>435</v>
      </c>
      <c r="I153" s="48"/>
    </row>
    <row r="154" spans="1:9" s="17" customFormat="1" x14ac:dyDescent="0.3">
      <c r="A154" s="17" t="s">
        <v>733</v>
      </c>
      <c r="B154" s="17" t="s">
        <v>258</v>
      </c>
      <c r="C154" s="18" t="s">
        <v>252</v>
      </c>
      <c r="D154" s="12">
        <v>23.26</v>
      </c>
      <c r="E154" s="14" t="s">
        <v>706</v>
      </c>
      <c r="F154" s="17" t="s">
        <v>441</v>
      </c>
      <c r="G154" s="11" t="s">
        <v>440</v>
      </c>
      <c r="H154" s="17" t="s">
        <v>435</v>
      </c>
      <c r="I154" s="48"/>
    </row>
    <row r="155" spans="1:9" s="17" customFormat="1" x14ac:dyDescent="0.3">
      <c r="A155" s="17" t="s">
        <v>733</v>
      </c>
      <c r="B155" s="17" t="s">
        <v>258</v>
      </c>
      <c r="C155" s="18" t="s">
        <v>253</v>
      </c>
      <c r="D155" s="12">
        <v>11.51</v>
      </c>
      <c r="E155" s="14" t="s">
        <v>706</v>
      </c>
      <c r="F155" s="17" t="s">
        <v>441</v>
      </c>
      <c r="G155" s="11" t="s">
        <v>440</v>
      </c>
      <c r="H155" s="17" t="s">
        <v>435</v>
      </c>
      <c r="I155" s="48"/>
    </row>
    <row r="156" spans="1:9" s="17" customFormat="1" x14ac:dyDescent="0.3">
      <c r="A156" s="17" t="s">
        <v>733</v>
      </c>
      <c r="B156" s="17" t="s">
        <v>258</v>
      </c>
      <c r="C156" s="18" t="s">
        <v>254</v>
      </c>
      <c r="D156" s="12">
        <v>11.51</v>
      </c>
      <c r="E156" s="14" t="s">
        <v>706</v>
      </c>
      <c r="F156" s="17" t="s">
        <v>441</v>
      </c>
      <c r="G156" s="11" t="s">
        <v>440</v>
      </c>
      <c r="H156" s="17" t="s">
        <v>435</v>
      </c>
      <c r="I156" s="48"/>
    </row>
    <row r="157" spans="1:9" s="17" customFormat="1" x14ac:dyDescent="0.3">
      <c r="A157" s="17" t="s">
        <v>1434</v>
      </c>
      <c r="B157" s="17" t="s">
        <v>730</v>
      </c>
      <c r="C157" s="18" t="s">
        <v>21</v>
      </c>
      <c r="D157" s="18">
        <v>78.12</v>
      </c>
      <c r="E157" s="14" t="s">
        <v>706</v>
      </c>
      <c r="F157" s="17" t="s">
        <v>441</v>
      </c>
      <c r="G157" s="11" t="s">
        <v>440</v>
      </c>
      <c r="H157" s="17" t="s">
        <v>435</v>
      </c>
      <c r="I157" s="48"/>
    </row>
    <row r="158" spans="1:9" s="17" customFormat="1" x14ac:dyDescent="0.3">
      <c r="A158" s="17" t="s">
        <v>1449</v>
      </c>
      <c r="B158" s="17" t="s">
        <v>232</v>
      </c>
      <c r="C158" s="18" t="s">
        <v>729</v>
      </c>
      <c r="D158" s="12">
        <v>29.33</v>
      </c>
      <c r="E158" s="17" t="s">
        <v>728</v>
      </c>
      <c r="F158" s="14" t="s">
        <v>697</v>
      </c>
      <c r="G158" s="17" t="s">
        <v>697</v>
      </c>
      <c r="H158" s="17" t="s">
        <v>435</v>
      </c>
      <c r="I158" s="44" t="s">
        <v>710</v>
      </c>
    </row>
    <row r="159" spans="1:9" s="17" customFormat="1" x14ac:dyDescent="0.3">
      <c r="A159" s="17" t="s">
        <v>1449</v>
      </c>
      <c r="B159" s="17" t="s">
        <v>232</v>
      </c>
      <c r="C159" s="18" t="s">
        <v>727</v>
      </c>
      <c r="D159" s="18">
        <v>3.24</v>
      </c>
      <c r="E159" s="14" t="s">
        <v>416</v>
      </c>
      <c r="F159" s="17" t="s">
        <v>697</v>
      </c>
      <c r="G159" s="17" t="s">
        <v>697</v>
      </c>
      <c r="H159" s="17" t="s">
        <v>435</v>
      </c>
      <c r="I159" s="48"/>
    </row>
    <row r="160" spans="1:9" s="17" customFormat="1" x14ac:dyDescent="0.3">
      <c r="A160" s="17" t="s">
        <v>1449</v>
      </c>
      <c r="B160" s="17" t="s">
        <v>232</v>
      </c>
      <c r="C160" s="18" t="s">
        <v>726</v>
      </c>
      <c r="D160" s="18">
        <v>3.19</v>
      </c>
      <c r="E160" s="14" t="s">
        <v>416</v>
      </c>
      <c r="F160" s="17" t="s">
        <v>697</v>
      </c>
      <c r="G160" s="17" t="s">
        <v>697</v>
      </c>
      <c r="H160" s="17" t="s">
        <v>435</v>
      </c>
      <c r="I160" s="48"/>
    </row>
    <row r="161" spans="1:9" s="17" customFormat="1" x14ac:dyDescent="0.3">
      <c r="A161" s="17" t="s">
        <v>1450</v>
      </c>
      <c r="B161" s="17" t="s">
        <v>222</v>
      </c>
      <c r="C161" s="18" t="s">
        <v>223</v>
      </c>
      <c r="D161" s="18">
        <v>25.76</v>
      </c>
      <c r="E161" s="14" t="s">
        <v>706</v>
      </c>
      <c r="F161" s="17" t="s">
        <v>441</v>
      </c>
      <c r="G161" s="14" t="s">
        <v>698</v>
      </c>
      <c r="H161" s="17" t="s">
        <v>437</v>
      </c>
      <c r="I161" s="72"/>
    </row>
    <row r="162" spans="1:9" s="17" customFormat="1" x14ac:dyDescent="0.3">
      <c r="A162" s="17" t="s">
        <v>1450</v>
      </c>
      <c r="B162" s="17" t="s">
        <v>222</v>
      </c>
      <c r="C162" s="18" t="s">
        <v>274</v>
      </c>
      <c r="D162" s="18">
        <v>34.020000000000003</v>
      </c>
      <c r="E162" s="14" t="s">
        <v>706</v>
      </c>
      <c r="F162" s="17" t="s">
        <v>441</v>
      </c>
      <c r="G162" s="11" t="s">
        <v>440</v>
      </c>
      <c r="H162" s="17" t="s">
        <v>437</v>
      </c>
      <c r="I162" s="72"/>
    </row>
    <row r="163" spans="1:9" s="17" customFormat="1" x14ac:dyDescent="0.3">
      <c r="A163" s="17" t="s">
        <v>1450</v>
      </c>
      <c r="B163" s="17" t="s">
        <v>222</v>
      </c>
      <c r="C163" s="18" t="s">
        <v>1154</v>
      </c>
      <c r="D163" s="18">
        <f>27.74-15</f>
        <v>12.739999999999998</v>
      </c>
      <c r="E163" s="11" t="s">
        <v>97</v>
      </c>
      <c r="F163" s="17" t="s">
        <v>697</v>
      </c>
      <c r="G163" s="17" t="s">
        <v>697</v>
      </c>
      <c r="H163" s="17" t="s">
        <v>437</v>
      </c>
      <c r="I163" s="42"/>
    </row>
    <row r="164" spans="1:9" s="17" customFormat="1" x14ac:dyDescent="0.3">
      <c r="A164" s="17" t="s">
        <v>1450</v>
      </c>
      <c r="B164" s="17" t="s">
        <v>222</v>
      </c>
      <c r="C164" s="7" t="s">
        <v>725</v>
      </c>
      <c r="D164" s="17">
        <v>15</v>
      </c>
      <c r="E164" s="14" t="s">
        <v>416</v>
      </c>
      <c r="F164" s="17" t="s">
        <v>436</v>
      </c>
      <c r="G164" s="17" t="s">
        <v>436</v>
      </c>
      <c r="H164" s="17" t="s">
        <v>437</v>
      </c>
      <c r="I164" s="42"/>
    </row>
    <row r="165" spans="1:9" s="17" customFormat="1" x14ac:dyDescent="0.3">
      <c r="A165" s="17" t="s">
        <v>1450</v>
      </c>
      <c r="B165" s="17" t="s">
        <v>222</v>
      </c>
      <c r="C165" s="18" t="s">
        <v>1332</v>
      </c>
      <c r="D165" s="18">
        <v>14.24</v>
      </c>
      <c r="E165" s="11" t="s">
        <v>97</v>
      </c>
      <c r="F165" s="17" t="s">
        <v>697</v>
      </c>
      <c r="G165" s="17" t="s">
        <v>697</v>
      </c>
      <c r="H165" s="17" t="s">
        <v>437</v>
      </c>
      <c r="I165" s="42"/>
    </row>
    <row r="166" spans="1:9" s="17" customFormat="1" x14ac:dyDescent="0.3">
      <c r="A166" s="17" t="s">
        <v>1450</v>
      </c>
      <c r="B166" s="17" t="s">
        <v>222</v>
      </c>
      <c r="C166" s="18" t="s">
        <v>276</v>
      </c>
      <c r="D166" s="18">
        <v>5.58</v>
      </c>
      <c r="E166" s="16" t="s">
        <v>446</v>
      </c>
      <c r="F166" s="17" t="s">
        <v>436</v>
      </c>
      <c r="G166" s="14" t="s">
        <v>698</v>
      </c>
      <c r="H166" s="14" t="s">
        <v>437</v>
      </c>
      <c r="I166" s="48"/>
    </row>
    <row r="167" spans="1:9" s="17" customFormat="1" x14ac:dyDescent="0.3">
      <c r="A167" s="17" t="s">
        <v>1434</v>
      </c>
      <c r="B167" s="17" t="s">
        <v>291</v>
      </c>
      <c r="C167" s="17" t="s">
        <v>291</v>
      </c>
      <c r="D167" s="18">
        <v>14.42</v>
      </c>
      <c r="E167" s="14" t="s">
        <v>706</v>
      </c>
      <c r="F167" s="17" t="s">
        <v>441</v>
      </c>
      <c r="G167" s="11" t="s">
        <v>440</v>
      </c>
      <c r="H167" s="17" t="s">
        <v>435</v>
      </c>
      <c r="I167" s="48"/>
    </row>
    <row r="168" spans="1:9" s="17" customFormat="1" x14ac:dyDescent="0.3">
      <c r="A168" s="17" t="s">
        <v>1451</v>
      </c>
      <c r="B168" s="17" t="s">
        <v>224</v>
      </c>
      <c r="C168" s="18" t="s">
        <v>225</v>
      </c>
      <c r="D168" s="12">
        <v>74.41</v>
      </c>
      <c r="E168" s="14" t="s">
        <v>706</v>
      </c>
      <c r="F168" s="17" t="s">
        <v>441</v>
      </c>
      <c r="G168" s="11" t="s">
        <v>440</v>
      </c>
      <c r="H168" s="17" t="s">
        <v>435</v>
      </c>
      <c r="I168" s="48"/>
    </row>
    <row r="169" spans="1:9" s="17" customFormat="1" x14ac:dyDescent="0.3">
      <c r="A169" s="17" t="s">
        <v>1451</v>
      </c>
      <c r="B169" s="17" t="s">
        <v>224</v>
      </c>
      <c r="C169" s="18" t="s">
        <v>21</v>
      </c>
      <c r="D169" s="12">
        <v>17.11</v>
      </c>
      <c r="E169" s="14" t="s">
        <v>706</v>
      </c>
      <c r="F169" s="17" t="s">
        <v>441</v>
      </c>
      <c r="G169" s="11" t="s">
        <v>440</v>
      </c>
      <c r="H169" s="17" t="s">
        <v>435</v>
      </c>
      <c r="I169" s="48"/>
    </row>
    <row r="170" spans="1:9" s="17" customFormat="1" x14ac:dyDescent="0.3">
      <c r="A170" s="11" t="s">
        <v>1452</v>
      </c>
      <c r="B170" s="11" t="s">
        <v>1360</v>
      </c>
      <c r="C170" s="11" t="s">
        <v>1372</v>
      </c>
      <c r="D170" s="11">
        <v>194.8</v>
      </c>
      <c r="E170" s="14" t="s">
        <v>1174</v>
      </c>
      <c r="F170" s="17" t="s">
        <v>436</v>
      </c>
      <c r="G170" s="11" t="s">
        <v>698</v>
      </c>
      <c r="H170" s="17" t="s">
        <v>437</v>
      </c>
      <c r="I170" s="48"/>
    </row>
    <row r="171" spans="1:9" s="17" customFormat="1" x14ac:dyDescent="0.3">
      <c r="A171" s="17" t="s">
        <v>1441</v>
      </c>
      <c r="B171" s="17" t="s">
        <v>226</v>
      </c>
      <c r="C171" s="18" t="s">
        <v>2</v>
      </c>
      <c r="D171" s="12">
        <v>17.16</v>
      </c>
      <c r="E171" s="14" t="s">
        <v>706</v>
      </c>
      <c r="F171" s="17" t="s">
        <v>441</v>
      </c>
      <c r="G171" s="11" t="s">
        <v>440</v>
      </c>
      <c r="H171" s="17" t="s">
        <v>435</v>
      </c>
      <c r="I171" s="48"/>
    </row>
    <row r="172" spans="1:9" s="17" customFormat="1" x14ac:dyDescent="0.3">
      <c r="A172" s="17" t="s">
        <v>1441</v>
      </c>
      <c r="B172" s="17" t="s">
        <v>226</v>
      </c>
      <c r="C172" s="18" t="s">
        <v>60</v>
      </c>
      <c r="D172" s="12">
        <v>10.06</v>
      </c>
      <c r="E172" s="14" t="s">
        <v>706</v>
      </c>
      <c r="F172" s="17" t="s">
        <v>441</v>
      </c>
      <c r="G172" s="14" t="s">
        <v>698</v>
      </c>
      <c r="H172" s="17" t="s">
        <v>435</v>
      </c>
      <c r="I172" s="48"/>
    </row>
    <row r="173" spans="1:9" s="17" customFormat="1" x14ac:dyDescent="0.3">
      <c r="A173" s="17" t="s">
        <v>1441</v>
      </c>
      <c r="B173" s="17" t="s">
        <v>226</v>
      </c>
      <c r="C173" s="18" t="s">
        <v>226</v>
      </c>
      <c r="D173" s="12">
        <v>16.88</v>
      </c>
      <c r="E173" s="14" t="s">
        <v>706</v>
      </c>
      <c r="F173" s="17" t="s">
        <v>441</v>
      </c>
      <c r="G173" s="11" t="s">
        <v>440</v>
      </c>
      <c r="H173" s="17" t="s">
        <v>435</v>
      </c>
      <c r="I173" s="48"/>
    </row>
    <row r="174" spans="1:9" s="17" customFormat="1" x14ac:dyDescent="0.3">
      <c r="A174" s="17" t="s">
        <v>1441</v>
      </c>
      <c r="B174" s="17" t="s">
        <v>226</v>
      </c>
      <c r="C174" s="18" t="s">
        <v>227</v>
      </c>
      <c r="D174" s="12">
        <v>10.27</v>
      </c>
      <c r="E174" s="14" t="s">
        <v>706</v>
      </c>
      <c r="F174" s="17" t="s">
        <v>441</v>
      </c>
      <c r="G174" s="11" t="s">
        <v>440</v>
      </c>
      <c r="H174" s="17" t="s">
        <v>435</v>
      </c>
      <c r="I174" s="48"/>
    </row>
    <row r="175" spans="1:9" s="17" customFormat="1" x14ac:dyDescent="0.3">
      <c r="A175" s="17" t="s">
        <v>1441</v>
      </c>
      <c r="B175" s="17" t="s">
        <v>226</v>
      </c>
      <c r="C175" s="18" t="s">
        <v>724</v>
      </c>
      <c r="D175" s="12">
        <v>4</v>
      </c>
      <c r="E175" s="14" t="s">
        <v>416</v>
      </c>
      <c r="F175" s="17" t="s">
        <v>697</v>
      </c>
      <c r="G175" s="17" t="s">
        <v>697</v>
      </c>
      <c r="H175" s="17" t="s">
        <v>435</v>
      </c>
      <c r="I175" s="42"/>
    </row>
    <row r="176" spans="1:9" s="17" customFormat="1" x14ac:dyDescent="0.3">
      <c r="A176" s="17" t="s">
        <v>1441</v>
      </c>
      <c r="B176" s="17" t="s">
        <v>226</v>
      </c>
      <c r="C176" s="17" t="s">
        <v>21</v>
      </c>
      <c r="D176" s="12">
        <v>15.48</v>
      </c>
      <c r="E176" s="14" t="s">
        <v>706</v>
      </c>
      <c r="F176" s="17" t="s">
        <v>441</v>
      </c>
      <c r="G176" s="11" t="s">
        <v>440</v>
      </c>
      <c r="H176" s="17" t="s">
        <v>435</v>
      </c>
      <c r="I176" s="48"/>
    </row>
    <row r="177" spans="1:9" s="17" customFormat="1" x14ac:dyDescent="0.3">
      <c r="A177" s="17" t="s">
        <v>1441</v>
      </c>
      <c r="B177" s="17" t="s">
        <v>226</v>
      </c>
      <c r="C177" s="17" t="s">
        <v>186</v>
      </c>
      <c r="D177" s="12">
        <v>17.579999999999998</v>
      </c>
      <c r="E177" s="14" t="s">
        <v>706</v>
      </c>
      <c r="F177" s="17" t="s">
        <v>441</v>
      </c>
      <c r="G177" s="11" t="s">
        <v>440</v>
      </c>
      <c r="H177" s="17" t="s">
        <v>435</v>
      </c>
      <c r="I177" s="48"/>
    </row>
    <row r="178" spans="1:9" s="17" customFormat="1" x14ac:dyDescent="0.3">
      <c r="A178" s="17" t="s">
        <v>1441</v>
      </c>
      <c r="B178" s="17" t="s">
        <v>554</v>
      </c>
      <c r="C178" s="17" t="s">
        <v>442</v>
      </c>
      <c r="D178" s="12">
        <v>182.62</v>
      </c>
      <c r="E178" s="14" t="s">
        <v>706</v>
      </c>
      <c r="F178" s="17" t="s">
        <v>441</v>
      </c>
      <c r="G178" s="11" t="s">
        <v>698</v>
      </c>
      <c r="H178" s="17" t="s">
        <v>435</v>
      </c>
      <c r="I178" s="48"/>
    </row>
    <row r="179" spans="1:9" s="17" customFormat="1" x14ac:dyDescent="0.3">
      <c r="A179" s="17" t="s">
        <v>1441</v>
      </c>
      <c r="B179" s="17" t="s">
        <v>554</v>
      </c>
      <c r="C179" s="17" t="s">
        <v>273</v>
      </c>
      <c r="D179" s="12">
        <v>15.16</v>
      </c>
      <c r="E179" s="14" t="s">
        <v>706</v>
      </c>
      <c r="F179" s="17" t="s">
        <v>441</v>
      </c>
      <c r="G179" s="11" t="s">
        <v>440</v>
      </c>
      <c r="H179" s="17" t="s">
        <v>435</v>
      </c>
      <c r="I179" s="48"/>
    </row>
    <row r="180" spans="1:9" s="17" customFormat="1" x14ac:dyDescent="0.3">
      <c r="A180" s="17" t="s">
        <v>1441</v>
      </c>
      <c r="B180" s="17" t="s">
        <v>554</v>
      </c>
      <c r="C180" s="18" t="s">
        <v>228</v>
      </c>
      <c r="D180" s="12">
        <v>16.190000000000001</v>
      </c>
      <c r="E180" s="14" t="s">
        <v>706</v>
      </c>
      <c r="F180" s="17" t="s">
        <v>441</v>
      </c>
      <c r="G180" s="11" t="s">
        <v>698</v>
      </c>
      <c r="H180" s="17" t="s">
        <v>435</v>
      </c>
      <c r="I180" s="48"/>
    </row>
    <row r="181" spans="1:9" s="17" customFormat="1" x14ac:dyDescent="0.3">
      <c r="A181" s="17" t="s">
        <v>1441</v>
      </c>
      <c r="B181" s="17" t="s">
        <v>554</v>
      </c>
      <c r="C181" s="18" t="s">
        <v>1333</v>
      </c>
      <c r="D181" s="12">
        <v>11.75</v>
      </c>
      <c r="E181" s="11" t="s">
        <v>97</v>
      </c>
      <c r="F181" s="17" t="s">
        <v>697</v>
      </c>
      <c r="G181" s="17" t="s">
        <v>697</v>
      </c>
      <c r="H181" s="17" t="s">
        <v>435</v>
      </c>
      <c r="I181" s="48"/>
    </row>
    <row r="182" spans="1:9" s="17" customFormat="1" x14ac:dyDescent="0.3">
      <c r="A182" s="17" t="s">
        <v>1441</v>
      </c>
      <c r="B182" s="17" t="s">
        <v>554</v>
      </c>
      <c r="C182" s="18" t="s">
        <v>313</v>
      </c>
      <c r="D182" s="18">
        <v>6.54</v>
      </c>
      <c r="E182" s="14" t="s">
        <v>416</v>
      </c>
      <c r="F182" s="17" t="s">
        <v>697</v>
      </c>
      <c r="G182" s="17" t="s">
        <v>697</v>
      </c>
      <c r="H182" s="17" t="s">
        <v>435</v>
      </c>
      <c r="I182" s="42"/>
    </row>
    <row r="183" spans="1:9" s="17" customFormat="1" x14ac:dyDescent="0.3">
      <c r="A183" s="17" t="s">
        <v>1441</v>
      </c>
      <c r="B183" s="17" t="s">
        <v>554</v>
      </c>
      <c r="C183" s="18" t="s">
        <v>445</v>
      </c>
      <c r="D183" s="18">
        <v>23.97</v>
      </c>
      <c r="E183" s="14" t="s">
        <v>706</v>
      </c>
      <c r="F183" s="17" t="s">
        <v>441</v>
      </c>
      <c r="G183" s="11" t="s">
        <v>440</v>
      </c>
      <c r="H183" s="17" t="s">
        <v>435</v>
      </c>
      <c r="I183" s="42"/>
    </row>
    <row r="184" spans="1:9" s="17" customFormat="1" x14ac:dyDescent="0.3">
      <c r="A184" s="18" t="s">
        <v>1358</v>
      </c>
      <c r="B184" s="18" t="s">
        <v>1358</v>
      </c>
      <c r="C184" s="18" t="s">
        <v>1357</v>
      </c>
      <c r="D184" s="18">
        <v>70.41</v>
      </c>
      <c r="E184" s="14" t="s">
        <v>706</v>
      </c>
      <c r="F184" s="17" t="s">
        <v>723</v>
      </c>
      <c r="G184" s="11" t="s">
        <v>440</v>
      </c>
      <c r="H184" s="17" t="s">
        <v>435</v>
      </c>
      <c r="I184" s="48" t="s">
        <v>1359</v>
      </c>
    </row>
    <row r="185" spans="1:9" s="17" customFormat="1" x14ac:dyDescent="0.3">
      <c r="A185" s="17" t="s">
        <v>1451</v>
      </c>
      <c r="B185" s="17" t="s">
        <v>229</v>
      </c>
      <c r="C185" s="12" t="s">
        <v>229</v>
      </c>
      <c r="D185" s="12">
        <v>92.13</v>
      </c>
      <c r="E185" s="14" t="s">
        <v>706</v>
      </c>
      <c r="F185" s="17" t="s">
        <v>441</v>
      </c>
      <c r="G185" s="11" t="s">
        <v>440</v>
      </c>
      <c r="H185" s="17" t="s">
        <v>435</v>
      </c>
      <c r="I185" s="48"/>
    </row>
    <row r="186" spans="1:9" s="17" customFormat="1" x14ac:dyDescent="0.3">
      <c r="A186" s="17" t="s">
        <v>1434</v>
      </c>
      <c r="B186" s="17" t="s">
        <v>277</v>
      </c>
      <c r="C186" s="17" t="s">
        <v>17</v>
      </c>
      <c r="D186" s="18">
        <v>15.12</v>
      </c>
      <c r="E186" s="14" t="s">
        <v>706</v>
      </c>
      <c r="F186" s="17" t="s">
        <v>441</v>
      </c>
      <c r="G186" s="11" t="s">
        <v>440</v>
      </c>
      <c r="H186" s="17" t="s">
        <v>435</v>
      </c>
      <c r="I186" s="48"/>
    </row>
    <row r="187" spans="1:9" s="17" customFormat="1" x14ac:dyDescent="0.3">
      <c r="A187" s="17" t="s">
        <v>1434</v>
      </c>
      <c r="B187" s="17" t="s">
        <v>277</v>
      </c>
      <c r="C187" s="17" t="s">
        <v>252</v>
      </c>
      <c r="D187" s="18">
        <v>42.43</v>
      </c>
      <c r="E187" s="14" t="s">
        <v>706</v>
      </c>
      <c r="F187" s="17" t="s">
        <v>441</v>
      </c>
      <c r="G187" s="11" t="s">
        <v>440</v>
      </c>
      <c r="H187" s="17" t="s">
        <v>435</v>
      </c>
      <c r="I187" s="48"/>
    </row>
    <row r="188" spans="1:9" s="17" customFormat="1" x14ac:dyDescent="0.3">
      <c r="A188" s="17" t="s">
        <v>1453</v>
      </c>
      <c r="B188" s="17" t="s">
        <v>230</v>
      </c>
      <c r="C188" s="17" t="s">
        <v>722</v>
      </c>
      <c r="D188" s="18">
        <v>11.77</v>
      </c>
      <c r="E188" s="14" t="s">
        <v>416</v>
      </c>
      <c r="F188" s="17" t="s">
        <v>697</v>
      </c>
      <c r="G188" s="17" t="s">
        <v>697</v>
      </c>
      <c r="H188" s="17" t="s">
        <v>435</v>
      </c>
      <c r="I188" s="42"/>
    </row>
    <row r="189" spans="1:9" s="17" customFormat="1" x14ac:dyDescent="0.3">
      <c r="A189" s="17" t="s">
        <v>1453</v>
      </c>
      <c r="B189" s="17" t="s">
        <v>230</v>
      </c>
      <c r="C189" s="17" t="s">
        <v>721</v>
      </c>
      <c r="D189" s="18">
        <v>24.07</v>
      </c>
      <c r="E189" s="14" t="s">
        <v>706</v>
      </c>
      <c r="F189" s="17" t="s">
        <v>441</v>
      </c>
      <c r="G189" s="11" t="s">
        <v>440</v>
      </c>
      <c r="H189" s="17" t="s">
        <v>435</v>
      </c>
      <c r="I189" s="48"/>
    </row>
    <row r="190" spans="1:9" s="17" customFormat="1" x14ac:dyDescent="0.3">
      <c r="A190" s="17" t="s">
        <v>1453</v>
      </c>
      <c r="B190" s="17" t="s">
        <v>230</v>
      </c>
      <c r="C190" s="17" t="s">
        <v>278</v>
      </c>
      <c r="D190" s="18">
        <v>26.93</v>
      </c>
      <c r="E190" s="14" t="s">
        <v>706</v>
      </c>
      <c r="F190" s="17" t="s">
        <v>441</v>
      </c>
      <c r="G190" s="11" t="s">
        <v>440</v>
      </c>
      <c r="H190" s="17" t="s">
        <v>435</v>
      </c>
      <c r="I190" s="48"/>
    </row>
    <row r="191" spans="1:9" s="17" customFormat="1" x14ac:dyDescent="0.3">
      <c r="A191" s="17" t="s">
        <v>1453</v>
      </c>
      <c r="B191" s="17" t="s">
        <v>230</v>
      </c>
      <c r="C191" s="17" t="s">
        <v>279</v>
      </c>
      <c r="D191" s="18">
        <v>28.09</v>
      </c>
      <c r="E191" s="14" t="s">
        <v>706</v>
      </c>
      <c r="F191" s="17" t="s">
        <v>441</v>
      </c>
      <c r="G191" s="11" t="s">
        <v>440</v>
      </c>
      <c r="H191" s="17" t="s">
        <v>435</v>
      </c>
      <c r="I191" s="48"/>
    </row>
    <row r="192" spans="1:9" s="17" customFormat="1" x14ac:dyDescent="0.3">
      <c r="A192" s="17" t="s">
        <v>1453</v>
      </c>
      <c r="B192" s="17" t="s">
        <v>230</v>
      </c>
      <c r="C192" s="17" t="s">
        <v>280</v>
      </c>
      <c r="D192" s="18">
        <v>20.92</v>
      </c>
      <c r="E192" s="14" t="s">
        <v>706</v>
      </c>
      <c r="F192" s="17" t="s">
        <v>441</v>
      </c>
      <c r="G192" s="11" t="s">
        <v>440</v>
      </c>
      <c r="H192" s="17" t="s">
        <v>435</v>
      </c>
      <c r="I192" s="48"/>
    </row>
    <row r="193" spans="1:9" s="17" customFormat="1" x14ac:dyDescent="0.3">
      <c r="A193" s="11" t="s">
        <v>1453</v>
      </c>
      <c r="B193" s="11" t="s">
        <v>230</v>
      </c>
      <c r="C193" s="12" t="s">
        <v>405</v>
      </c>
      <c r="D193" s="12">
        <v>2.72</v>
      </c>
      <c r="E193" s="8" t="s">
        <v>706</v>
      </c>
      <c r="F193" s="11" t="s">
        <v>441</v>
      </c>
      <c r="G193" s="11" t="s">
        <v>698</v>
      </c>
      <c r="H193" s="11" t="s">
        <v>435</v>
      </c>
      <c r="I193" s="47" t="s">
        <v>1398</v>
      </c>
    </row>
    <row r="194" spans="1:9" s="17" customFormat="1" x14ac:dyDescent="0.3">
      <c r="A194" s="17" t="s">
        <v>1453</v>
      </c>
      <c r="B194" s="17" t="s">
        <v>230</v>
      </c>
      <c r="C194" s="17" t="s">
        <v>283</v>
      </c>
      <c r="D194" s="17">
        <v>14.87</v>
      </c>
      <c r="E194" s="14" t="s">
        <v>705</v>
      </c>
      <c r="F194" s="17" t="s">
        <v>441</v>
      </c>
      <c r="G194" s="14" t="s">
        <v>698</v>
      </c>
      <c r="H194" s="17" t="s">
        <v>435</v>
      </c>
      <c r="I194" s="48"/>
    </row>
    <row r="195" spans="1:9" s="17" customFormat="1" x14ac:dyDescent="0.3">
      <c r="A195" s="11" t="s">
        <v>1453</v>
      </c>
      <c r="B195" s="11" t="s">
        <v>230</v>
      </c>
      <c r="C195" s="11" t="s">
        <v>282</v>
      </c>
      <c r="D195" s="11">
        <v>23.17</v>
      </c>
      <c r="E195" s="11" t="s">
        <v>704</v>
      </c>
      <c r="F195" s="11" t="s">
        <v>697</v>
      </c>
      <c r="G195" s="11" t="s">
        <v>697</v>
      </c>
      <c r="H195" s="11" t="s">
        <v>435</v>
      </c>
      <c r="I195" s="48"/>
    </row>
    <row r="196" spans="1:9" s="17" customFormat="1" x14ac:dyDescent="0.3">
      <c r="A196" s="17" t="s">
        <v>1452</v>
      </c>
      <c r="B196" s="17" t="s">
        <v>1360</v>
      </c>
      <c r="C196" s="17" t="s">
        <v>1334</v>
      </c>
      <c r="D196" s="17">
        <v>88.44</v>
      </c>
      <c r="E196" s="11" t="s">
        <v>97</v>
      </c>
      <c r="F196" s="17" t="s">
        <v>697</v>
      </c>
      <c r="G196" s="17" t="s">
        <v>697</v>
      </c>
      <c r="H196" s="17" t="s">
        <v>437</v>
      </c>
      <c r="I196" s="48"/>
    </row>
    <row r="197" spans="1:9" s="17" customFormat="1" x14ac:dyDescent="0.3">
      <c r="A197" s="17" t="s">
        <v>1452</v>
      </c>
      <c r="B197" s="17" t="s">
        <v>1360</v>
      </c>
      <c r="C197" s="17" t="s">
        <v>290</v>
      </c>
      <c r="D197" s="17">
        <v>11.64</v>
      </c>
      <c r="E197" s="14" t="s">
        <v>416</v>
      </c>
      <c r="F197" s="14" t="s">
        <v>436</v>
      </c>
      <c r="G197" s="14" t="s">
        <v>436</v>
      </c>
      <c r="H197" s="14" t="s">
        <v>437</v>
      </c>
      <c r="I197" s="48"/>
    </row>
    <row r="198" spans="1:9" s="17" customFormat="1" x14ac:dyDescent="0.3">
      <c r="A198" s="17" t="s">
        <v>1452</v>
      </c>
      <c r="B198" s="17" t="s">
        <v>1360</v>
      </c>
      <c r="C198" s="17" t="s">
        <v>1335</v>
      </c>
      <c r="D198" s="17">
        <v>87.97</v>
      </c>
      <c r="E198" s="11" t="s">
        <v>97</v>
      </c>
      <c r="F198" s="17" t="s">
        <v>697</v>
      </c>
      <c r="G198" s="17" t="s">
        <v>697</v>
      </c>
      <c r="H198" s="17" t="s">
        <v>437</v>
      </c>
      <c r="I198" s="48"/>
    </row>
    <row r="199" spans="1:9" s="17" customFormat="1" x14ac:dyDescent="0.3">
      <c r="A199" s="17" t="s">
        <v>1452</v>
      </c>
      <c r="B199" s="17" t="s">
        <v>1360</v>
      </c>
      <c r="C199" s="17" t="s">
        <v>286</v>
      </c>
      <c r="D199" s="17">
        <v>11.64</v>
      </c>
      <c r="E199" s="14" t="s">
        <v>416</v>
      </c>
      <c r="F199" s="14" t="s">
        <v>436</v>
      </c>
      <c r="G199" s="14" t="s">
        <v>436</v>
      </c>
      <c r="H199" s="14" t="s">
        <v>437</v>
      </c>
      <c r="I199" s="48"/>
    </row>
    <row r="200" spans="1:9" s="17" customFormat="1" x14ac:dyDescent="0.3">
      <c r="A200" s="17" t="s">
        <v>1452</v>
      </c>
      <c r="B200" s="17" t="s">
        <v>1360</v>
      </c>
      <c r="C200" s="17" t="s">
        <v>1336</v>
      </c>
      <c r="D200" s="17">
        <v>82.99</v>
      </c>
      <c r="E200" s="11" t="s">
        <v>97</v>
      </c>
      <c r="F200" s="17" t="s">
        <v>697</v>
      </c>
      <c r="G200" s="17" t="s">
        <v>697</v>
      </c>
      <c r="H200" s="17" t="s">
        <v>437</v>
      </c>
      <c r="I200" s="48"/>
    </row>
    <row r="201" spans="1:9" s="17" customFormat="1" x14ac:dyDescent="0.3">
      <c r="A201" s="17" t="s">
        <v>1452</v>
      </c>
      <c r="B201" s="17" t="s">
        <v>1360</v>
      </c>
      <c r="C201" s="17" t="s">
        <v>285</v>
      </c>
      <c r="D201" s="17">
        <v>11.93</v>
      </c>
      <c r="E201" s="14" t="s">
        <v>416</v>
      </c>
      <c r="F201" s="14" t="s">
        <v>436</v>
      </c>
      <c r="G201" s="14" t="s">
        <v>436</v>
      </c>
      <c r="H201" s="14" t="s">
        <v>437</v>
      </c>
      <c r="I201" s="48"/>
    </row>
    <row r="202" spans="1:9" s="17" customFormat="1" x14ac:dyDescent="0.3">
      <c r="A202" s="17" t="s">
        <v>1452</v>
      </c>
      <c r="B202" s="17" t="s">
        <v>1360</v>
      </c>
      <c r="C202" s="17" t="s">
        <v>1337</v>
      </c>
      <c r="D202" s="17">
        <v>85.09</v>
      </c>
      <c r="E202" s="11" t="s">
        <v>97</v>
      </c>
      <c r="F202" s="17" t="s">
        <v>697</v>
      </c>
      <c r="G202" s="17" t="s">
        <v>697</v>
      </c>
      <c r="H202" s="17" t="s">
        <v>437</v>
      </c>
      <c r="I202" s="48"/>
    </row>
    <row r="203" spans="1:9" s="17" customFormat="1" x14ac:dyDescent="0.3">
      <c r="A203" s="17" t="s">
        <v>1452</v>
      </c>
      <c r="B203" s="17" t="s">
        <v>1360</v>
      </c>
      <c r="C203" s="17" t="s">
        <v>284</v>
      </c>
      <c r="D203" s="17">
        <v>11.98</v>
      </c>
      <c r="E203" s="14" t="s">
        <v>416</v>
      </c>
      <c r="F203" s="14" t="s">
        <v>436</v>
      </c>
      <c r="G203" s="14" t="s">
        <v>436</v>
      </c>
      <c r="H203" s="14" t="s">
        <v>437</v>
      </c>
      <c r="I203" s="48"/>
    </row>
    <row r="204" spans="1:9" s="17" customFormat="1" x14ac:dyDescent="0.3">
      <c r="A204" s="17" t="s">
        <v>1452</v>
      </c>
      <c r="B204" s="17" t="s">
        <v>1360</v>
      </c>
      <c r="C204" s="17" t="s">
        <v>1338</v>
      </c>
      <c r="D204" s="17">
        <v>45.96</v>
      </c>
      <c r="E204" s="11" t="s">
        <v>97</v>
      </c>
      <c r="F204" s="17" t="s">
        <v>697</v>
      </c>
      <c r="G204" s="17" t="s">
        <v>697</v>
      </c>
      <c r="H204" s="17" t="s">
        <v>437</v>
      </c>
      <c r="I204" s="48"/>
    </row>
    <row r="205" spans="1:9" s="17" customFormat="1" x14ac:dyDescent="0.3">
      <c r="A205" s="17" t="s">
        <v>1452</v>
      </c>
      <c r="B205" s="17" t="s">
        <v>1360</v>
      </c>
      <c r="C205" s="17" t="s">
        <v>287</v>
      </c>
      <c r="D205" s="17">
        <v>9.8800000000000008</v>
      </c>
      <c r="E205" s="14" t="s">
        <v>416</v>
      </c>
      <c r="F205" s="14" t="s">
        <v>436</v>
      </c>
      <c r="G205" s="14" t="s">
        <v>436</v>
      </c>
      <c r="H205" s="14" t="s">
        <v>437</v>
      </c>
      <c r="I205" s="48"/>
    </row>
    <row r="206" spans="1:9" s="17" customFormat="1" x14ac:dyDescent="0.3">
      <c r="A206" s="17" t="s">
        <v>1452</v>
      </c>
      <c r="B206" s="17" t="s">
        <v>1360</v>
      </c>
      <c r="C206" s="17" t="s">
        <v>1339</v>
      </c>
      <c r="D206" s="17">
        <v>75.930000000000007</v>
      </c>
      <c r="E206" s="11" t="s">
        <v>97</v>
      </c>
      <c r="F206" s="17" t="s">
        <v>697</v>
      </c>
      <c r="G206" s="17" t="s">
        <v>697</v>
      </c>
      <c r="H206" s="17" t="s">
        <v>437</v>
      </c>
      <c r="I206" s="48"/>
    </row>
    <row r="207" spans="1:9" s="17" customFormat="1" x14ac:dyDescent="0.3">
      <c r="A207" s="17" t="s">
        <v>1452</v>
      </c>
      <c r="B207" s="17" t="s">
        <v>1360</v>
      </c>
      <c r="C207" s="17" t="s">
        <v>288</v>
      </c>
      <c r="D207" s="17">
        <v>9.8800000000000008</v>
      </c>
      <c r="E207" s="14" t="s">
        <v>416</v>
      </c>
      <c r="F207" s="14" t="s">
        <v>436</v>
      </c>
      <c r="G207" s="14" t="s">
        <v>436</v>
      </c>
      <c r="H207" s="14" t="s">
        <v>437</v>
      </c>
      <c r="I207" s="48"/>
    </row>
    <row r="208" spans="1:9" s="17" customFormat="1" x14ac:dyDescent="0.3">
      <c r="A208" s="17" t="s">
        <v>1452</v>
      </c>
      <c r="B208" s="17" t="s">
        <v>1360</v>
      </c>
      <c r="C208" s="17" t="s">
        <v>1340</v>
      </c>
      <c r="D208" s="17">
        <v>73.540000000000006</v>
      </c>
      <c r="E208" s="11" t="s">
        <v>97</v>
      </c>
      <c r="F208" s="17" t="s">
        <v>697</v>
      </c>
      <c r="G208" s="17" t="s">
        <v>697</v>
      </c>
      <c r="H208" s="17" t="s">
        <v>437</v>
      </c>
      <c r="I208" s="48"/>
    </row>
    <row r="209" spans="1:10" s="17" customFormat="1" x14ac:dyDescent="0.3">
      <c r="A209" s="17" t="s">
        <v>1452</v>
      </c>
      <c r="B209" s="17" t="s">
        <v>1360</v>
      </c>
      <c r="C209" s="17" t="s">
        <v>289</v>
      </c>
      <c r="D209" s="17">
        <v>9.9</v>
      </c>
      <c r="E209" s="14" t="s">
        <v>416</v>
      </c>
      <c r="F209" s="14" t="s">
        <v>436</v>
      </c>
      <c r="G209" s="14" t="s">
        <v>436</v>
      </c>
      <c r="H209" s="14" t="s">
        <v>437</v>
      </c>
      <c r="I209" s="48"/>
    </row>
    <row r="210" spans="1:10" s="17" customFormat="1" x14ac:dyDescent="0.3">
      <c r="A210" s="11" t="s">
        <v>1452</v>
      </c>
      <c r="B210" s="11" t="s">
        <v>1360</v>
      </c>
      <c r="C210" s="11" t="s">
        <v>1400</v>
      </c>
      <c r="D210" s="11">
        <v>30.2</v>
      </c>
      <c r="E210" s="11" t="s">
        <v>1174</v>
      </c>
      <c r="F210" s="11" t="s">
        <v>441</v>
      </c>
      <c r="G210" s="11" t="s">
        <v>698</v>
      </c>
      <c r="H210" s="11" t="s">
        <v>435</v>
      </c>
      <c r="I210" s="47" t="s">
        <v>1399</v>
      </c>
    </row>
    <row r="211" spans="1:10" s="17" customFormat="1" x14ac:dyDescent="0.3">
      <c r="A211" s="17" t="s">
        <v>178</v>
      </c>
      <c r="B211" s="17" t="s">
        <v>720</v>
      </c>
      <c r="C211" s="17" t="s">
        <v>17</v>
      </c>
      <c r="D211" s="17">
        <v>30.49</v>
      </c>
      <c r="E211" s="14" t="s">
        <v>706</v>
      </c>
      <c r="F211" s="17" t="s">
        <v>441</v>
      </c>
      <c r="G211" s="11" t="s">
        <v>440</v>
      </c>
      <c r="H211" s="17" t="s">
        <v>435</v>
      </c>
      <c r="I211" s="48"/>
    </row>
    <row r="212" spans="1:10" s="17" customFormat="1" x14ac:dyDescent="0.3">
      <c r="A212" s="17" t="s">
        <v>178</v>
      </c>
      <c r="B212" s="17" t="s">
        <v>720</v>
      </c>
      <c r="C212" s="17" t="s">
        <v>320</v>
      </c>
      <c r="D212" s="17">
        <v>17.39</v>
      </c>
      <c r="E212" s="14" t="s">
        <v>706</v>
      </c>
      <c r="F212" s="17" t="s">
        <v>441</v>
      </c>
      <c r="G212" s="11" t="s">
        <v>698</v>
      </c>
      <c r="H212" s="17" t="s">
        <v>435</v>
      </c>
      <c r="I212" s="48"/>
    </row>
    <row r="213" spans="1:10" x14ac:dyDescent="0.3">
      <c r="A213" s="22" t="s">
        <v>1449</v>
      </c>
      <c r="B213" s="22" t="s">
        <v>715</v>
      </c>
      <c r="C213" s="11" t="s">
        <v>343</v>
      </c>
      <c r="D213" s="11">
        <v>6.52</v>
      </c>
      <c r="E213" s="14" t="s">
        <v>706</v>
      </c>
      <c r="F213" s="17" t="s">
        <v>441</v>
      </c>
      <c r="G213" s="14" t="s">
        <v>698</v>
      </c>
      <c r="H213" s="11" t="s">
        <v>444</v>
      </c>
      <c r="I213" s="47"/>
      <c r="J213" s="14"/>
    </row>
    <row r="214" spans="1:10" x14ac:dyDescent="0.3">
      <c r="A214" s="21" t="s">
        <v>1449</v>
      </c>
      <c r="B214" s="21" t="s">
        <v>715</v>
      </c>
      <c r="C214" s="8" t="s">
        <v>344</v>
      </c>
      <c r="D214" s="8">
        <v>39.71</v>
      </c>
      <c r="E214" s="11" t="s">
        <v>705</v>
      </c>
      <c r="F214" s="11" t="s">
        <v>711</v>
      </c>
      <c r="G214" s="14" t="s">
        <v>698</v>
      </c>
      <c r="H214" s="11" t="s">
        <v>444</v>
      </c>
      <c r="I214" s="47"/>
      <c r="J214" s="14"/>
    </row>
    <row r="215" spans="1:10" x14ac:dyDescent="0.3">
      <c r="A215" s="21" t="s">
        <v>1449</v>
      </c>
      <c r="B215" s="21" t="s">
        <v>715</v>
      </c>
      <c r="C215" s="11" t="s">
        <v>345</v>
      </c>
      <c r="D215" s="11">
        <v>3.61</v>
      </c>
      <c r="E215" s="14" t="s">
        <v>416</v>
      </c>
      <c r="F215" s="8" t="s">
        <v>697</v>
      </c>
      <c r="G215" s="8" t="s">
        <v>697</v>
      </c>
      <c r="H215" s="11" t="s">
        <v>444</v>
      </c>
      <c r="I215" s="47"/>
      <c r="J215" s="14"/>
    </row>
    <row r="216" spans="1:10" x14ac:dyDescent="0.3">
      <c r="A216" s="21" t="s">
        <v>1449</v>
      </c>
      <c r="B216" s="21" t="s">
        <v>715</v>
      </c>
      <c r="C216" s="11" t="s">
        <v>346</v>
      </c>
      <c r="D216" s="11">
        <v>14</v>
      </c>
      <c r="E216" s="14" t="s">
        <v>416</v>
      </c>
      <c r="F216" s="8" t="s">
        <v>697</v>
      </c>
      <c r="G216" s="8" t="s">
        <v>697</v>
      </c>
      <c r="H216" s="11" t="s">
        <v>444</v>
      </c>
      <c r="I216" s="47"/>
      <c r="J216" s="14"/>
    </row>
    <row r="217" spans="1:10" x14ac:dyDescent="0.3">
      <c r="A217" s="21" t="s">
        <v>1449</v>
      </c>
      <c r="B217" s="21" t="s">
        <v>715</v>
      </c>
      <c r="C217" s="11" t="s">
        <v>347</v>
      </c>
      <c r="D217" s="11">
        <v>15.06</v>
      </c>
      <c r="E217" s="11" t="s">
        <v>705</v>
      </c>
      <c r="F217" s="11" t="s">
        <v>711</v>
      </c>
      <c r="G217" s="14" t="s">
        <v>698</v>
      </c>
      <c r="H217" s="11" t="s">
        <v>444</v>
      </c>
      <c r="I217" s="47"/>
      <c r="J217" s="14"/>
    </row>
    <row r="218" spans="1:10" x14ac:dyDescent="0.3">
      <c r="A218" s="21" t="s">
        <v>1449</v>
      </c>
      <c r="B218" s="21" t="s">
        <v>715</v>
      </c>
      <c r="C218" s="11" t="s">
        <v>719</v>
      </c>
      <c r="D218" s="11">
        <v>5.9</v>
      </c>
      <c r="E218" s="14" t="s">
        <v>416</v>
      </c>
      <c r="F218" s="8" t="s">
        <v>697</v>
      </c>
      <c r="G218" s="8" t="s">
        <v>697</v>
      </c>
      <c r="H218" s="11" t="s">
        <v>444</v>
      </c>
      <c r="I218" s="47" t="s">
        <v>718</v>
      </c>
      <c r="J218" s="14"/>
    </row>
    <row r="219" spans="1:10" x14ac:dyDescent="0.3">
      <c r="A219" s="21" t="s">
        <v>1449</v>
      </c>
      <c r="B219" s="21" t="s">
        <v>715</v>
      </c>
      <c r="C219" s="11" t="s">
        <v>2</v>
      </c>
      <c r="D219" s="11">
        <v>3.51</v>
      </c>
      <c r="E219" s="11" t="s">
        <v>705</v>
      </c>
      <c r="F219" s="11" t="s">
        <v>711</v>
      </c>
      <c r="G219" s="14" t="s">
        <v>698</v>
      </c>
      <c r="H219" s="11" t="s">
        <v>444</v>
      </c>
      <c r="I219" s="47"/>
      <c r="J219" s="14"/>
    </row>
    <row r="220" spans="1:10" x14ac:dyDescent="0.3">
      <c r="A220" s="21" t="s">
        <v>1449</v>
      </c>
      <c r="B220" s="21" t="s">
        <v>715</v>
      </c>
      <c r="C220" s="11" t="s">
        <v>247</v>
      </c>
      <c r="D220" s="11">
        <v>29.43</v>
      </c>
      <c r="E220" s="11" t="s">
        <v>705</v>
      </c>
      <c r="F220" s="11" t="s">
        <v>711</v>
      </c>
      <c r="G220" s="14" t="s">
        <v>698</v>
      </c>
      <c r="H220" s="11" t="s">
        <v>444</v>
      </c>
      <c r="I220" s="47"/>
      <c r="J220" s="14"/>
    </row>
    <row r="221" spans="1:10" x14ac:dyDescent="0.3">
      <c r="A221" s="21" t="s">
        <v>1449</v>
      </c>
      <c r="B221" s="21" t="s">
        <v>715</v>
      </c>
      <c r="C221" s="8" t="s">
        <v>348</v>
      </c>
      <c r="D221" s="8">
        <v>45.69</v>
      </c>
      <c r="E221" s="11" t="s">
        <v>717</v>
      </c>
      <c r="F221" s="11" t="s">
        <v>716</v>
      </c>
      <c r="G221" s="11" t="s">
        <v>440</v>
      </c>
      <c r="H221" s="11" t="s">
        <v>444</v>
      </c>
      <c r="I221" s="47" t="s">
        <v>710</v>
      </c>
      <c r="J221" s="14"/>
    </row>
    <row r="222" spans="1:10" x14ac:dyDescent="0.3">
      <c r="A222" s="21" t="s">
        <v>1449</v>
      </c>
      <c r="B222" s="21" t="s">
        <v>715</v>
      </c>
      <c r="C222" s="8" t="s">
        <v>349</v>
      </c>
      <c r="D222" s="11">
        <v>128.22</v>
      </c>
      <c r="E222" s="11" t="s">
        <v>712</v>
      </c>
      <c r="F222" s="14" t="s">
        <v>697</v>
      </c>
      <c r="G222" s="14" t="s">
        <v>697</v>
      </c>
      <c r="H222" s="11" t="s">
        <v>444</v>
      </c>
      <c r="I222" s="44" t="s">
        <v>710</v>
      </c>
      <c r="J222" s="14"/>
    </row>
    <row r="223" spans="1:10" x14ac:dyDescent="0.3">
      <c r="A223" s="21" t="s">
        <v>1449</v>
      </c>
      <c r="B223" s="21" t="s">
        <v>715</v>
      </c>
      <c r="C223" s="8" t="s">
        <v>103</v>
      </c>
      <c r="D223" s="11">
        <v>348.77</v>
      </c>
      <c r="E223" s="11" t="s">
        <v>712</v>
      </c>
      <c r="F223" s="14" t="s">
        <v>697</v>
      </c>
      <c r="G223" s="14" t="s">
        <v>697</v>
      </c>
      <c r="H223" s="11" t="s">
        <v>444</v>
      </c>
      <c r="I223" s="44" t="s">
        <v>710</v>
      </c>
      <c r="J223" s="14"/>
    </row>
    <row r="224" spans="1:10" x14ac:dyDescent="0.3">
      <c r="A224" s="21" t="s">
        <v>1449</v>
      </c>
      <c r="B224" s="21" t="s">
        <v>715</v>
      </c>
      <c r="C224" s="8" t="s">
        <v>350</v>
      </c>
      <c r="D224" s="11">
        <v>49.42</v>
      </c>
      <c r="E224" s="11" t="s">
        <v>712</v>
      </c>
      <c r="F224" s="14" t="s">
        <v>697</v>
      </c>
      <c r="G224" s="14" t="s">
        <v>697</v>
      </c>
      <c r="H224" s="11" t="s">
        <v>444</v>
      </c>
      <c r="I224" s="44" t="s">
        <v>710</v>
      </c>
      <c r="J224" s="14"/>
    </row>
    <row r="225" spans="1:10" x14ac:dyDescent="0.3">
      <c r="A225" s="21" t="s">
        <v>1449</v>
      </c>
      <c r="B225" s="21" t="s">
        <v>715</v>
      </c>
      <c r="C225" s="8" t="s">
        <v>351</v>
      </c>
      <c r="D225" s="11">
        <v>16.25</v>
      </c>
      <c r="E225" s="11" t="s">
        <v>712</v>
      </c>
      <c r="F225" s="14" t="s">
        <v>697</v>
      </c>
      <c r="G225" s="14" t="s">
        <v>697</v>
      </c>
      <c r="H225" s="11" t="s">
        <v>444</v>
      </c>
      <c r="I225" s="44" t="s">
        <v>710</v>
      </c>
      <c r="J225" s="14"/>
    </row>
    <row r="226" spans="1:10" x14ac:dyDescent="0.3">
      <c r="A226" s="21" t="s">
        <v>1449</v>
      </c>
      <c r="B226" s="21" t="s">
        <v>715</v>
      </c>
      <c r="C226" s="8" t="s">
        <v>352</v>
      </c>
      <c r="D226" s="11">
        <v>22.68</v>
      </c>
      <c r="E226" s="11" t="s">
        <v>712</v>
      </c>
      <c r="F226" s="8" t="s">
        <v>697</v>
      </c>
      <c r="G226" s="8" t="s">
        <v>697</v>
      </c>
      <c r="H226" s="11" t="s">
        <v>444</v>
      </c>
      <c r="I226" s="55" t="s">
        <v>710</v>
      </c>
      <c r="J226" s="14"/>
    </row>
    <row r="227" spans="1:10" s="8" customFormat="1" x14ac:dyDescent="0.3">
      <c r="A227" s="11" t="s">
        <v>1452</v>
      </c>
      <c r="B227" s="11" t="s">
        <v>1360</v>
      </c>
      <c r="C227" s="8" t="s">
        <v>1371</v>
      </c>
      <c r="D227" s="11">
        <v>16</v>
      </c>
      <c r="E227" s="11" t="s">
        <v>1174</v>
      </c>
      <c r="F227" s="8" t="s">
        <v>438</v>
      </c>
      <c r="G227" s="8" t="s">
        <v>698</v>
      </c>
      <c r="H227" s="11" t="s">
        <v>437</v>
      </c>
      <c r="I227" s="55"/>
    </row>
    <row r="228" spans="1:10" x14ac:dyDescent="0.3">
      <c r="A228" s="11" t="s">
        <v>1452</v>
      </c>
      <c r="B228" s="11" t="s">
        <v>1360</v>
      </c>
      <c r="C228" s="8" t="s">
        <v>1375</v>
      </c>
      <c r="D228" s="11">
        <f>5+5</f>
        <v>10</v>
      </c>
      <c r="E228" s="11" t="s">
        <v>1174</v>
      </c>
      <c r="F228" s="8" t="s">
        <v>438</v>
      </c>
      <c r="G228" s="8" t="s">
        <v>698</v>
      </c>
      <c r="H228" s="11" t="s">
        <v>437</v>
      </c>
      <c r="I228" s="55"/>
      <c r="J228" s="14"/>
    </row>
    <row r="229" spans="1:10" s="8" customFormat="1" x14ac:dyDescent="0.3">
      <c r="A229" s="11" t="s">
        <v>1452</v>
      </c>
      <c r="B229" s="11" t="s">
        <v>1360</v>
      </c>
      <c r="C229" s="11" t="s">
        <v>1373</v>
      </c>
      <c r="D229" s="11">
        <v>194.8</v>
      </c>
      <c r="E229" s="11" t="s">
        <v>1174</v>
      </c>
      <c r="F229" s="8" t="s">
        <v>436</v>
      </c>
      <c r="G229" s="8" t="s">
        <v>698</v>
      </c>
      <c r="H229" s="11" t="s">
        <v>437</v>
      </c>
      <c r="I229" s="55"/>
    </row>
    <row r="230" spans="1:10" s="8" customFormat="1" x14ac:dyDescent="0.3">
      <c r="A230" s="8" t="s">
        <v>1452</v>
      </c>
      <c r="B230" s="8" t="s">
        <v>1360</v>
      </c>
      <c r="C230" s="8" t="s">
        <v>1362</v>
      </c>
      <c r="D230" s="11">
        <v>47.7</v>
      </c>
      <c r="E230" s="11" t="s">
        <v>704</v>
      </c>
      <c r="F230" s="8" t="s">
        <v>714</v>
      </c>
      <c r="G230" s="8" t="s">
        <v>698</v>
      </c>
      <c r="H230" s="8" t="s">
        <v>435</v>
      </c>
      <c r="I230" s="55" t="s">
        <v>1363</v>
      </c>
    </row>
    <row r="231" spans="1:10" x14ac:dyDescent="0.3">
      <c r="A231" s="8" t="s">
        <v>1452</v>
      </c>
      <c r="B231" s="8" t="s">
        <v>1360</v>
      </c>
      <c r="C231" s="8" t="s">
        <v>1361</v>
      </c>
      <c r="D231" s="11">
        <v>35.22</v>
      </c>
      <c r="E231" s="11" t="s">
        <v>704</v>
      </c>
      <c r="F231" s="8" t="s">
        <v>714</v>
      </c>
      <c r="G231" s="8" t="s">
        <v>698</v>
      </c>
      <c r="H231" s="8" t="s">
        <v>435</v>
      </c>
      <c r="I231" s="55" t="s">
        <v>1363</v>
      </c>
      <c r="J231" s="14"/>
    </row>
    <row r="232" spans="1:10" x14ac:dyDescent="0.3">
      <c r="A232" s="14" t="s">
        <v>1452</v>
      </c>
      <c r="B232" s="14" t="s">
        <v>1360</v>
      </c>
      <c r="C232" s="8" t="s">
        <v>713</v>
      </c>
      <c r="D232" s="17">
        <v>30.21</v>
      </c>
      <c r="E232" s="17" t="s">
        <v>704</v>
      </c>
      <c r="F232" s="8" t="s">
        <v>703</v>
      </c>
      <c r="G232" s="14" t="s">
        <v>698</v>
      </c>
      <c r="H232" s="14" t="s">
        <v>437</v>
      </c>
      <c r="J232" s="14"/>
    </row>
    <row r="233" spans="1:10" x14ac:dyDescent="0.3">
      <c r="A233" s="14" t="s">
        <v>1452</v>
      </c>
      <c r="B233" s="14" t="s">
        <v>1360</v>
      </c>
      <c r="C233" s="8" t="s">
        <v>353</v>
      </c>
      <c r="D233" s="17">
        <v>77.180000000000007</v>
      </c>
      <c r="E233" s="17" t="s">
        <v>704</v>
      </c>
      <c r="F233" s="8" t="s">
        <v>703</v>
      </c>
      <c r="G233" s="14" t="s">
        <v>698</v>
      </c>
      <c r="H233" s="14" t="s">
        <v>437</v>
      </c>
      <c r="J233" s="14"/>
    </row>
    <row r="234" spans="1:10" x14ac:dyDescent="0.3">
      <c r="A234" s="14" t="s">
        <v>1452</v>
      </c>
      <c r="B234" s="14" t="s">
        <v>1360</v>
      </c>
      <c r="C234" s="8" t="s">
        <v>354</v>
      </c>
      <c r="D234" s="17">
        <v>70.33</v>
      </c>
      <c r="E234" s="17" t="s">
        <v>704</v>
      </c>
      <c r="F234" s="8" t="s">
        <v>703</v>
      </c>
      <c r="G234" s="14" t="s">
        <v>698</v>
      </c>
      <c r="H234" s="14" t="s">
        <v>437</v>
      </c>
      <c r="J234" s="14"/>
    </row>
    <row r="235" spans="1:10" x14ac:dyDescent="0.3">
      <c r="A235" s="14" t="s">
        <v>1452</v>
      </c>
      <c r="B235" s="14" t="s">
        <v>1360</v>
      </c>
      <c r="C235" s="8" t="s">
        <v>355</v>
      </c>
      <c r="D235" s="17">
        <v>130.01</v>
      </c>
      <c r="E235" s="17" t="s">
        <v>704</v>
      </c>
      <c r="F235" s="8" t="s">
        <v>703</v>
      </c>
      <c r="G235" s="14" t="s">
        <v>698</v>
      </c>
      <c r="H235" s="14" t="s">
        <v>437</v>
      </c>
      <c r="J235" s="14"/>
    </row>
    <row r="236" spans="1:10" x14ac:dyDescent="0.3">
      <c r="A236" s="14" t="s">
        <v>1452</v>
      </c>
      <c r="B236" s="14" t="s">
        <v>1360</v>
      </c>
      <c r="C236" s="8" t="s">
        <v>356</v>
      </c>
      <c r="D236" s="16">
        <v>22.05</v>
      </c>
      <c r="E236" s="17" t="s">
        <v>704</v>
      </c>
      <c r="F236" s="8" t="s">
        <v>703</v>
      </c>
      <c r="G236" s="14" t="s">
        <v>698</v>
      </c>
      <c r="H236" s="14" t="s">
        <v>437</v>
      </c>
      <c r="J236" s="14"/>
    </row>
    <row r="237" spans="1:10" x14ac:dyDescent="0.3">
      <c r="A237" s="14" t="s">
        <v>1452</v>
      </c>
      <c r="B237" s="14" t="s">
        <v>1360</v>
      </c>
      <c r="C237" s="8" t="s">
        <v>357</v>
      </c>
      <c r="D237" s="16">
        <v>81.37</v>
      </c>
      <c r="E237" s="17" t="s">
        <v>704</v>
      </c>
      <c r="F237" s="8" t="s">
        <v>703</v>
      </c>
      <c r="G237" s="14" t="s">
        <v>698</v>
      </c>
      <c r="H237" s="14" t="s">
        <v>437</v>
      </c>
      <c r="J237" s="14"/>
    </row>
    <row r="238" spans="1:10" x14ac:dyDescent="0.3">
      <c r="A238" s="14" t="s">
        <v>1452</v>
      </c>
      <c r="B238" s="14" t="s">
        <v>1360</v>
      </c>
      <c r="C238" s="8" t="s">
        <v>358</v>
      </c>
      <c r="D238" s="16">
        <v>99.45</v>
      </c>
      <c r="E238" s="17" t="s">
        <v>704</v>
      </c>
      <c r="F238" s="8" t="s">
        <v>703</v>
      </c>
      <c r="G238" s="14" t="s">
        <v>698</v>
      </c>
      <c r="H238" s="14" t="s">
        <v>437</v>
      </c>
      <c r="J238" s="14"/>
    </row>
    <row r="239" spans="1:10" x14ac:dyDescent="0.3">
      <c r="A239" s="14" t="s">
        <v>1452</v>
      </c>
      <c r="B239" s="14" t="s">
        <v>1360</v>
      </c>
      <c r="C239" s="8" t="s">
        <v>359</v>
      </c>
      <c r="D239" s="16">
        <v>69.78</v>
      </c>
      <c r="E239" s="17" t="s">
        <v>704</v>
      </c>
      <c r="F239" s="8" t="s">
        <v>703</v>
      </c>
      <c r="G239" s="8" t="s">
        <v>707</v>
      </c>
      <c r="H239" s="14" t="s">
        <v>437</v>
      </c>
      <c r="I239" s="44" t="s">
        <v>1364</v>
      </c>
      <c r="J239" s="14"/>
    </row>
    <row r="240" spans="1:10" x14ac:dyDescent="0.3">
      <c r="A240" s="14" t="s">
        <v>1452</v>
      </c>
      <c r="B240" s="14" t="s">
        <v>1360</v>
      </c>
      <c r="C240" s="8" t="s">
        <v>1376</v>
      </c>
      <c r="D240" s="16">
        <f>3.98+3.95</f>
        <v>7.93</v>
      </c>
      <c r="E240" s="17" t="s">
        <v>415</v>
      </c>
      <c r="F240" s="8" t="s">
        <v>1370</v>
      </c>
      <c r="G240" s="8" t="s">
        <v>1370</v>
      </c>
      <c r="H240" s="14" t="s">
        <v>437</v>
      </c>
      <c r="I240" s="44" t="s">
        <v>1377</v>
      </c>
      <c r="J240" s="14"/>
    </row>
    <row r="241" spans="1:10" x14ac:dyDescent="0.3">
      <c r="A241" s="14" t="s">
        <v>1452</v>
      </c>
      <c r="B241" s="14" t="s">
        <v>1360</v>
      </c>
      <c r="C241" s="8" t="s">
        <v>360</v>
      </c>
      <c r="D241" s="14">
        <v>256.61</v>
      </c>
      <c r="E241" s="17" t="s">
        <v>704</v>
      </c>
      <c r="F241" s="8" t="s">
        <v>703</v>
      </c>
      <c r="G241" s="14" t="s">
        <v>698</v>
      </c>
      <c r="H241" s="14" t="s">
        <v>437</v>
      </c>
      <c r="J241" s="14"/>
    </row>
    <row r="242" spans="1:10" s="17" customFormat="1" x14ac:dyDescent="0.3">
      <c r="A242" s="11" t="s">
        <v>1452</v>
      </c>
      <c r="B242" s="11" t="s">
        <v>443</v>
      </c>
      <c r="C242" s="11" t="s">
        <v>1368</v>
      </c>
      <c r="D242" s="11">
        <v>39.22</v>
      </c>
      <c r="E242" s="11" t="s">
        <v>446</v>
      </c>
      <c r="F242" s="11" t="s">
        <v>711</v>
      </c>
      <c r="G242" s="14" t="s">
        <v>698</v>
      </c>
      <c r="H242" s="11" t="s">
        <v>435</v>
      </c>
      <c r="I242" s="44" t="s">
        <v>1374</v>
      </c>
    </row>
    <row r="243" spans="1:10" x14ac:dyDescent="0.3">
      <c r="A243" s="11" t="s">
        <v>1452</v>
      </c>
      <c r="B243" s="11" t="s">
        <v>443</v>
      </c>
      <c r="C243" s="11" t="s">
        <v>1366</v>
      </c>
      <c r="D243" s="11">
        <v>85.03</v>
      </c>
      <c r="E243" s="11" t="s">
        <v>446</v>
      </c>
      <c r="F243" s="11" t="s">
        <v>711</v>
      </c>
      <c r="G243" s="14" t="s">
        <v>698</v>
      </c>
      <c r="H243" s="11" t="s">
        <v>435</v>
      </c>
      <c r="I243" s="44" t="s">
        <v>1374</v>
      </c>
      <c r="J243" s="14"/>
    </row>
    <row r="244" spans="1:10" x14ac:dyDescent="0.3">
      <c r="A244" s="8" t="s">
        <v>1449</v>
      </c>
      <c r="B244" s="8" t="s">
        <v>362</v>
      </c>
      <c r="C244" s="11" t="s">
        <v>1341</v>
      </c>
      <c r="D244" s="11">
        <v>38.32</v>
      </c>
      <c r="E244" s="11" t="s">
        <v>97</v>
      </c>
      <c r="F244" s="17" t="s">
        <v>697</v>
      </c>
      <c r="G244" s="17" t="s">
        <v>697</v>
      </c>
      <c r="H244" s="11" t="s">
        <v>437</v>
      </c>
      <c r="I244" s="55"/>
      <c r="J244" s="14"/>
    </row>
    <row r="245" spans="1:10" x14ac:dyDescent="0.3">
      <c r="A245" s="8" t="s">
        <v>1449</v>
      </c>
      <c r="B245" s="8" t="s">
        <v>362</v>
      </c>
      <c r="C245" s="11" t="s">
        <v>363</v>
      </c>
      <c r="D245" s="11">
        <v>123.98</v>
      </c>
      <c r="E245" s="11" t="s">
        <v>712</v>
      </c>
      <c r="F245" s="17" t="s">
        <v>436</v>
      </c>
      <c r="G245" s="17" t="s">
        <v>436</v>
      </c>
      <c r="H245" s="11" t="s">
        <v>437</v>
      </c>
      <c r="I245" s="44" t="s">
        <v>710</v>
      </c>
      <c r="J245" s="14"/>
    </row>
    <row r="246" spans="1:10" x14ac:dyDescent="0.3">
      <c r="A246" s="8" t="s">
        <v>1449</v>
      </c>
      <c r="B246" s="8" t="s">
        <v>362</v>
      </c>
      <c r="C246" s="11" t="s">
        <v>365</v>
      </c>
      <c r="D246" s="11">
        <v>2.99</v>
      </c>
      <c r="E246" s="11" t="s">
        <v>705</v>
      </c>
      <c r="F246" s="8" t="s">
        <v>707</v>
      </c>
      <c r="G246" s="14" t="s">
        <v>698</v>
      </c>
      <c r="H246" s="11" t="s">
        <v>437</v>
      </c>
      <c r="I246" s="55"/>
      <c r="J246" s="14"/>
    </row>
    <row r="247" spans="1:10" x14ac:dyDescent="0.3">
      <c r="A247" s="8" t="s">
        <v>1449</v>
      </c>
      <c r="B247" s="8" t="s">
        <v>362</v>
      </c>
      <c r="C247" s="11" t="s">
        <v>364</v>
      </c>
      <c r="D247" s="11">
        <v>47.98</v>
      </c>
      <c r="E247" s="11" t="s">
        <v>708</v>
      </c>
      <c r="F247" s="8" t="s">
        <v>707</v>
      </c>
      <c r="G247" s="8" t="s">
        <v>707</v>
      </c>
      <c r="H247" s="11" t="s">
        <v>437</v>
      </c>
      <c r="I247" s="55"/>
      <c r="J247" s="14"/>
    </row>
    <row r="248" spans="1:10" s="8" customFormat="1" x14ac:dyDescent="0.3">
      <c r="A248" s="8" t="s">
        <v>1449</v>
      </c>
      <c r="B248" s="8" t="s">
        <v>362</v>
      </c>
      <c r="C248" s="11" t="s">
        <v>366</v>
      </c>
      <c r="D248" s="11">
        <v>46.01</v>
      </c>
      <c r="E248" s="11" t="s">
        <v>712</v>
      </c>
      <c r="F248" s="8" t="s">
        <v>711</v>
      </c>
      <c r="G248" s="8" t="s">
        <v>711</v>
      </c>
      <c r="H248" s="11" t="s">
        <v>437</v>
      </c>
      <c r="I248" s="55" t="s">
        <v>1401</v>
      </c>
    </row>
    <row r="249" spans="1:10" x14ac:dyDescent="0.3">
      <c r="A249" s="8" t="s">
        <v>1449</v>
      </c>
      <c r="B249" s="8" t="s">
        <v>362</v>
      </c>
      <c r="C249" s="11" t="s">
        <v>709</v>
      </c>
      <c r="D249" s="11">
        <v>20.84</v>
      </c>
      <c r="E249" s="11" t="s">
        <v>708</v>
      </c>
      <c r="F249" s="8" t="s">
        <v>707</v>
      </c>
      <c r="G249" s="8" t="s">
        <v>707</v>
      </c>
      <c r="H249" s="11" t="s">
        <v>437</v>
      </c>
      <c r="I249" s="55"/>
      <c r="J249" s="14"/>
    </row>
    <row r="250" spans="1:10" x14ac:dyDescent="0.3">
      <c r="A250" s="8" t="s">
        <v>1449</v>
      </c>
      <c r="B250" s="8" t="s">
        <v>362</v>
      </c>
      <c r="C250" s="11" t="s">
        <v>1331</v>
      </c>
      <c r="D250" s="11">
        <v>39.43</v>
      </c>
      <c r="E250" s="11" t="s">
        <v>97</v>
      </c>
      <c r="F250" s="17" t="s">
        <v>697</v>
      </c>
      <c r="G250" s="17" t="s">
        <v>697</v>
      </c>
      <c r="H250" s="11" t="s">
        <v>437</v>
      </c>
      <c r="I250" s="55"/>
      <c r="J250" s="14"/>
    </row>
    <row r="251" spans="1:10" x14ac:dyDescent="0.3">
      <c r="A251" s="8" t="s">
        <v>1449</v>
      </c>
      <c r="B251" s="8" t="s">
        <v>362</v>
      </c>
      <c r="C251" s="8" t="s">
        <v>1330</v>
      </c>
      <c r="D251" s="8">
        <v>43.97</v>
      </c>
      <c r="E251" s="11" t="s">
        <v>97</v>
      </c>
      <c r="F251" s="17" t="s">
        <v>697</v>
      </c>
      <c r="G251" s="17" t="s">
        <v>697</v>
      </c>
      <c r="H251" s="11" t="s">
        <v>437</v>
      </c>
      <c r="I251" s="55"/>
      <c r="J251" s="14"/>
    </row>
    <row r="252" spans="1:10" x14ac:dyDescent="0.3">
      <c r="A252" s="14" t="s">
        <v>1452</v>
      </c>
      <c r="B252" s="14" t="s">
        <v>1360</v>
      </c>
      <c r="C252" s="13" t="s">
        <v>1367</v>
      </c>
      <c r="D252" s="16">
        <v>51.22</v>
      </c>
      <c r="E252" s="17" t="s">
        <v>704</v>
      </c>
      <c r="F252" s="8" t="s">
        <v>703</v>
      </c>
      <c r="G252" s="14" t="s">
        <v>698</v>
      </c>
      <c r="H252" s="14" t="s">
        <v>437</v>
      </c>
      <c r="J252" s="14"/>
    </row>
    <row r="253" spans="1:10" x14ac:dyDescent="0.3">
      <c r="A253" s="14" t="s">
        <v>1452</v>
      </c>
      <c r="B253" s="14" t="s">
        <v>1360</v>
      </c>
      <c r="C253" s="8" t="s">
        <v>367</v>
      </c>
      <c r="D253" s="14">
        <v>87.66</v>
      </c>
      <c r="E253" s="17" t="s">
        <v>704</v>
      </c>
      <c r="F253" s="8" t="s">
        <v>703</v>
      </c>
      <c r="G253" s="14" t="s">
        <v>698</v>
      </c>
      <c r="H253" s="14" t="s">
        <v>437</v>
      </c>
      <c r="J253" s="14"/>
    </row>
    <row r="254" spans="1:10" x14ac:dyDescent="0.3">
      <c r="A254" s="14" t="s">
        <v>1452</v>
      </c>
      <c r="B254" s="14" t="s">
        <v>1360</v>
      </c>
      <c r="C254" s="11" t="s">
        <v>368</v>
      </c>
      <c r="D254" s="17">
        <v>78.37</v>
      </c>
      <c r="E254" s="17" t="s">
        <v>704</v>
      </c>
      <c r="F254" s="8" t="s">
        <v>703</v>
      </c>
      <c r="G254" s="14" t="s">
        <v>698</v>
      </c>
      <c r="H254" s="14" t="s">
        <v>437</v>
      </c>
      <c r="J254" s="14"/>
    </row>
    <row r="255" spans="1:10" x14ac:dyDescent="0.3">
      <c r="A255" s="14" t="s">
        <v>1452</v>
      </c>
      <c r="B255" s="14" t="s">
        <v>1360</v>
      </c>
      <c r="C255" s="8" t="s">
        <v>369</v>
      </c>
      <c r="D255" s="14">
        <v>136.52000000000001</v>
      </c>
      <c r="E255" s="17" t="s">
        <v>704</v>
      </c>
      <c r="F255" s="8" t="s">
        <v>703</v>
      </c>
      <c r="G255" s="14" t="s">
        <v>698</v>
      </c>
      <c r="H255" s="14" t="s">
        <v>437</v>
      </c>
      <c r="J255" s="14"/>
    </row>
    <row r="256" spans="1:10" x14ac:dyDescent="0.3">
      <c r="A256" s="14" t="s">
        <v>1452</v>
      </c>
      <c r="B256" s="14" t="s">
        <v>1360</v>
      </c>
      <c r="C256" s="8" t="s">
        <v>370</v>
      </c>
      <c r="D256" s="14">
        <v>95.35</v>
      </c>
      <c r="E256" s="14" t="s">
        <v>704</v>
      </c>
      <c r="F256" s="8" t="s">
        <v>703</v>
      </c>
      <c r="G256" s="14" t="s">
        <v>698</v>
      </c>
      <c r="H256" s="14" t="s">
        <v>437</v>
      </c>
      <c r="J256" s="14"/>
    </row>
    <row r="257" spans="1:10" x14ac:dyDescent="0.3">
      <c r="A257" s="14" t="s">
        <v>1452</v>
      </c>
      <c r="B257" s="14" t="s">
        <v>1360</v>
      </c>
      <c r="C257" s="8" t="s">
        <v>371</v>
      </c>
      <c r="D257" s="14">
        <v>51.87</v>
      </c>
      <c r="E257" s="14" t="s">
        <v>704</v>
      </c>
      <c r="F257" s="8" t="s">
        <v>703</v>
      </c>
      <c r="G257" s="14" t="s">
        <v>698</v>
      </c>
      <c r="H257" s="14" t="s">
        <v>437</v>
      </c>
      <c r="J257" s="14"/>
    </row>
    <row r="258" spans="1:10" x14ac:dyDescent="0.3">
      <c r="A258" s="14" t="s">
        <v>1452</v>
      </c>
      <c r="B258" s="14" t="s">
        <v>443</v>
      </c>
      <c r="C258" s="11" t="s">
        <v>1369</v>
      </c>
      <c r="D258" s="17">
        <v>71.12</v>
      </c>
      <c r="E258" s="14" t="s">
        <v>446</v>
      </c>
      <c r="F258" s="8" t="s">
        <v>711</v>
      </c>
      <c r="G258" s="14" t="s">
        <v>698</v>
      </c>
      <c r="H258" s="11" t="s">
        <v>435</v>
      </c>
      <c r="I258" s="44" t="s">
        <v>1374</v>
      </c>
      <c r="J258" s="14"/>
    </row>
    <row r="259" spans="1:10" x14ac:dyDescent="0.3">
      <c r="A259" s="8" t="s">
        <v>733</v>
      </c>
      <c r="B259" s="8" t="s">
        <v>372</v>
      </c>
      <c r="C259" s="8" t="s">
        <v>1225</v>
      </c>
      <c r="D259" s="8">
        <v>84.36</v>
      </c>
      <c r="E259" s="8" t="s">
        <v>1174</v>
      </c>
      <c r="F259" s="8" t="s">
        <v>697</v>
      </c>
      <c r="G259" s="8" t="s">
        <v>698</v>
      </c>
      <c r="H259" s="11" t="s">
        <v>435</v>
      </c>
      <c r="I259" s="55"/>
      <c r="J259" s="14"/>
    </row>
    <row r="260" spans="1:10" x14ac:dyDescent="0.3">
      <c r="A260" s="8" t="s">
        <v>733</v>
      </c>
      <c r="B260" s="8" t="s">
        <v>372</v>
      </c>
      <c r="C260" s="8" t="s">
        <v>1201</v>
      </c>
      <c r="D260" s="8">
        <v>8.3800000000000008</v>
      </c>
      <c r="E260" s="8" t="s">
        <v>1174</v>
      </c>
      <c r="F260" s="8" t="s">
        <v>441</v>
      </c>
      <c r="G260" s="8" t="s">
        <v>698</v>
      </c>
      <c r="H260" s="11" t="s">
        <v>435</v>
      </c>
      <c r="I260" s="55"/>
      <c r="J260" s="14"/>
    </row>
    <row r="261" spans="1:10" x14ac:dyDescent="0.3">
      <c r="C261" s="14"/>
      <c r="J261" s="1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6B9D53-9CC7-4ACC-A69E-8DE4B9C53E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7D6D2A-F822-4BF6-848F-5A4E46752790}">
  <ds:schemaRefs>
    <ds:schemaRef ds:uri="http://purl.org/dc/elements/1.1/"/>
    <ds:schemaRef ds:uri="http://schemas.microsoft.com/office/2006/metadata/properties"/>
    <ds:schemaRef ds:uri="3f1b253a-418f-434b-b553-37bc5aff89d4"/>
    <ds:schemaRef ds:uri="http://purl.org/dc/terms/"/>
    <ds:schemaRef ds:uri="http://schemas.openxmlformats.org/package/2006/metadata/core-properties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2D076F-5FC4-4C33-8C37-5EE1012CDE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7ème</vt:lpstr>
      <vt:lpstr>6ème </vt:lpstr>
      <vt:lpstr>5ème</vt:lpstr>
      <vt:lpstr>4ème</vt:lpstr>
      <vt:lpstr>3éme</vt:lpstr>
      <vt:lpstr>2éme</vt:lpstr>
      <vt:lpstr>1er </vt:lpstr>
      <vt:lpstr>Rdc</vt:lpstr>
      <vt:lpstr>-1</vt:lpstr>
      <vt:lpstr>-2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NEVEUR</dc:creator>
  <cp:lastModifiedBy>MANZON Maud</cp:lastModifiedBy>
  <cp:lastPrinted>2022-10-26T12:28:37Z</cp:lastPrinted>
  <dcterms:created xsi:type="dcterms:W3CDTF">2020-09-25T07:20:04Z</dcterms:created>
  <dcterms:modified xsi:type="dcterms:W3CDTF">2026-02-11T15:28:49Z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